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2.MISEREOR\MATERIAL PARA LAS ORGANIZACIONES\"/>
    </mc:Choice>
  </mc:AlternateContent>
  <xr:revisionPtr revIDLastSave="0" documentId="13_ncr:1_{5F8EE1EA-5A7F-4037-A651-808A18F1900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ESTADO DE SITUAC FINANCIERA" sheetId="1" r:id="rId1"/>
    <sheet name="ESTADO DE RESULTADOS" sheetId="4" r:id="rId2"/>
    <sheet name="FLUJO DE EFECTIVO" sheetId="5" r:id="rId3"/>
    <sheet name="CAMBIOS EN EL PATRIMONIO" sheetId="8" r:id="rId4"/>
    <sheet name="MARCO NORMATIVO" sheetId="9" r:id="rId5"/>
    <sheet name="BASE NOTA EFECTIVO" sheetId="10" r:id="rId6"/>
    <sheet name="BASE NOTAS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1" i="11" l="1"/>
  <c r="C191" i="11" s="1"/>
  <c r="C176" i="11"/>
  <c r="C178" i="11" s="1"/>
  <c r="C68" i="5" l="1"/>
  <c r="J30" i="5"/>
  <c r="C65" i="5"/>
  <c r="D71" i="5" l="1"/>
  <c r="D30" i="5"/>
  <c r="D29" i="5"/>
  <c r="D28" i="5"/>
  <c r="D24" i="5"/>
  <c r="D23" i="5"/>
  <c r="D22" i="5"/>
  <c r="D15" i="5"/>
  <c r="D8" i="5"/>
  <c r="D7" i="5"/>
  <c r="C16" i="5"/>
  <c r="C11" i="5"/>
  <c r="C59" i="5"/>
  <c r="D62" i="5" s="1"/>
  <c r="C51" i="5"/>
  <c r="C46" i="5"/>
  <c r="D43" i="5"/>
  <c r="G33" i="5"/>
  <c r="B14" i="5"/>
  <c r="D14" i="5" s="1"/>
  <c r="B9" i="5"/>
  <c r="B11" i="5" s="1"/>
  <c r="C31" i="5"/>
  <c r="B31" i="5"/>
  <c r="F33" i="5"/>
  <c r="C25" i="5"/>
  <c r="B25" i="5"/>
  <c r="D30" i="4"/>
  <c r="D16" i="5" l="1"/>
  <c r="C33" i="5"/>
  <c r="B33" i="5"/>
  <c r="D33" i="5" s="1"/>
  <c r="D55" i="5"/>
  <c r="D73" i="5" s="1"/>
  <c r="C18" i="5"/>
  <c r="G34" i="5"/>
  <c r="D9" i="5"/>
  <c r="D25" i="5"/>
  <c r="D31" i="5"/>
  <c r="B16" i="5"/>
  <c r="B18" i="5" s="1"/>
  <c r="D11" i="5"/>
  <c r="D23" i="1"/>
  <c r="D22" i="1"/>
  <c r="D75" i="5" l="1"/>
  <c r="D10" i="1" l="1"/>
  <c r="D9" i="8" l="1"/>
  <c r="D11" i="8"/>
  <c r="D23" i="4"/>
  <c r="D24" i="4" s="1"/>
  <c r="D19" i="4"/>
  <c r="D20" i="4" s="1"/>
  <c r="D13" i="4"/>
  <c r="D14" i="4" s="1"/>
  <c r="D9" i="4"/>
  <c r="D10" i="4" s="1"/>
  <c r="D16" i="4" l="1"/>
  <c r="D31" i="1" l="1"/>
  <c r="D29" i="1"/>
  <c r="C24" i="1"/>
  <c r="C26" i="1" s="1"/>
  <c r="D21" i="1"/>
  <c r="D14" i="1"/>
  <c r="D9" i="1"/>
  <c r="D11" i="1" s="1"/>
  <c r="D24" i="1" l="1"/>
  <c r="D26" i="1" s="1"/>
  <c r="B20" i="4"/>
  <c r="C24" i="4"/>
  <c r="B24" i="4"/>
  <c r="C20" i="4"/>
  <c r="C14" i="4"/>
  <c r="B14" i="4"/>
  <c r="C10" i="4"/>
  <c r="C16" i="4" s="1"/>
  <c r="B10" i="4"/>
  <c r="C15" i="1"/>
  <c r="B24" i="1"/>
  <c r="B26" i="1" s="1"/>
  <c r="C11" i="1"/>
  <c r="B11" i="1"/>
  <c r="C26" i="4" l="1"/>
  <c r="C28" i="4" s="1"/>
  <c r="C32" i="4" s="1"/>
  <c r="B26" i="4"/>
  <c r="D26" i="4" s="1"/>
  <c r="B15" i="1"/>
  <c r="B17" i="1" s="1"/>
  <c r="D15" i="1"/>
  <c r="C10" i="8"/>
  <c r="C12" i="8" s="1"/>
  <c r="B16" i="4"/>
  <c r="B28" i="4" s="1"/>
  <c r="C17" i="1"/>
  <c r="B32" i="4" l="1"/>
  <c r="D32" i="4" s="1"/>
  <c r="D28" i="4"/>
  <c r="C32" i="1"/>
  <c r="C34" i="1" s="1"/>
  <c r="B10" i="8" l="1"/>
  <c r="B12" i="8" s="1"/>
  <c r="B32" i="1"/>
  <c r="B34" i="1" s="1"/>
  <c r="D34" i="1" s="1"/>
  <c r="D30" i="1"/>
  <c r="D32" i="1" s="1"/>
  <c r="D10" i="8" l="1"/>
  <c r="D12" i="8" s="1"/>
</calcChain>
</file>

<file path=xl/sharedStrings.xml><?xml version="1.0" encoding="utf-8"?>
<sst xmlns="http://schemas.openxmlformats.org/spreadsheetml/2006/main" count="345" uniqueCount="240">
  <si>
    <t>EXPRESADO EN PESOS COLOMBIANOS.</t>
  </si>
  <si>
    <t>ACTIVO</t>
  </si>
  <si>
    <t>DICIEMBRE 2016</t>
  </si>
  <si>
    <t>DICIEMBRE 2015</t>
  </si>
  <si>
    <t xml:space="preserve">ACTIVOS CORRIENTES </t>
  </si>
  <si>
    <t xml:space="preserve">Efectivo y equivalentes al efectivo </t>
  </si>
  <si>
    <t>TOTAL ACTIVO CORRIENTE</t>
  </si>
  <si>
    <t>ACTIVOS NO CORRIENTES</t>
  </si>
  <si>
    <t xml:space="preserve">Propiedad, planta y equipo </t>
  </si>
  <si>
    <t>TOTAL ACTIVO NO CORRIENTE</t>
  </si>
  <si>
    <t xml:space="preserve">TOTAL ACTIVO </t>
  </si>
  <si>
    <t xml:space="preserve">PASIVO Y PATRIMONIO </t>
  </si>
  <si>
    <t xml:space="preserve">PASIVO CORRIENTE </t>
  </si>
  <si>
    <t xml:space="preserve">Acreedores </t>
  </si>
  <si>
    <t xml:space="preserve">Beneficios a empleados </t>
  </si>
  <si>
    <t xml:space="preserve">TOTAL PASIVO CORRIENTE </t>
  </si>
  <si>
    <t>PATRIMONIO</t>
  </si>
  <si>
    <t xml:space="preserve">Aportes sociales </t>
  </si>
  <si>
    <t>Excedentes del ejercicio</t>
  </si>
  <si>
    <t>TOTAL PATRIMONIO</t>
  </si>
  <si>
    <t>TOTAL PASIVO Y PATRIMONIO</t>
  </si>
  <si>
    <t>OTROS INGRESOS</t>
  </si>
  <si>
    <t>TOTAL OTROS INGRESOS</t>
  </si>
  <si>
    <t xml:space="preserve">Gastos administrativos </t>
  </si>
  <si>
    <t>GASTOS FINANCIEROS Y OTROS GASTOS</t>
  </si>
  <si>
    <t xml:space="preserve">TOTAL GASTOS </t>
  </si>
  <si>
    <t xml:space="preserve">INGRESOS EN ACTIVIDADES ORDINARIAS </t>
  </si>
  <si>
    <t xml:space="preserve">Otros ingresos </t>
  </si>
  <si>
    <t xml:space="preserve">Gastos financieros   </t>
  </si>
  <si>
    <t>TOTAL GASTOS FINANCIEROS Y OTROS GTOS</t>
  </si>
  <si>
    <t xml:space="preserve">Resultados ejercicios anteriores </t>
  </si>
  <si>
    <t>DIFERENCIA</t>
  </si>
  <si>
    <t>NOTA 1</t>
  </si>
  <si>
    <t>Representante Legal</t>
  </si>
  <si>
    <t>Contadora Pública</t>
  </si>
  <si>
    <t xml:space="preserve">DIFERENCIA </t>
  </si>
  <si>
    <t>Resultado del ejercicio</t>
  </si>
  <si>
    <t>NOTA 3</t>
  </si>
  <si>
    <t>NOTA 4</t>
  </si>
  <si>
    <t>NOTA 9</t>
  </si>
  <si>
    <t xml:space="preserve">Impuestos </t>
  </si>
  <si>
    <t>Capital suscrito y pagado</t>
  </si>
  <si>
    <t xml:space="preserve">GASTOS </t>
  </si>
  <si>
    <t>Ingresos actividades ordinarias</t>
  </si>
  <si>
    <t xml:space="preserve">TOTAL INGRESOS </t>
  </si>
  <si>
    <t>TOTAL INGRESOS ACTIVIDADES ORDINARIAS</t>
  </si>
  <si>
    <t>TOTAL GASTOS GASTOS ADMINISTRATIVOS</t>
  </si>
  <si>
    <t>Impuesto renta por pagar</t>
  </si>
  <si>
    <t>UTILIDAD DEL EJERCICIO</t>
  </si>
  <si>
    <t>UTILIDAD NETA INTEGRAL DEL EJERCICIO</t>
  </si>
  <si>
    <t>EFECTO NETO DEL EFECTIVO</t>
  </si>
  <si>
    <t xml:space="preserve">ENTRADA </t>
  </si>
  <si>
    <t xml:space="preserve">SALIDA </t>
  </si>
  <si>
    <t>TIPO DE ACTIVIDAD</t>
  </si>
  <si>
    <t xml:space="preserve">Cuentas por cobrar clientes </t>
  </si>
  <si>
    <t xml:space="preserve">Anticipo de impuestos </t>
  </si>
  <si>
    <t>Operación</t>
  </si>
  <si>
    <t>Depreciación acumulada</t>
  </si>
  <si>
    <t>Inversión</t>
  </si>
  <si>
    <t>Financiamiento</t>
  </si>
  <si>
    <t>DEPRECIACION</t>
  </si>
  <si>
    <t>UTILIDAD AJUSTADA</t>
  </si>
  <si>
    <t xml:space="preserve">ACTIVIDADES DE OPERACIÓN </t>
  </si>
  <si>
    <t xml:space="preserve">ENTRADAS </t>
  </si>
  <si>
    <t>Acreedores</t>
  </si>
  <si>
    <t xml:space="preserve">Impuestos por pagar </t>
  </si>
  <si>
    <t>Beneficios a empleados</t>
  </si>
  <si>
    <t xml:space="preserve">SALIDAS </t>
  </si>
  <si>
    <t xml:space="preserve">ACTIVIDADES DE INVERSIÓN </t>
  </si>
  <si>
    <t>ENTRADAS</t>
  </si>
  <si>
    <t>EFECTIVO NETO DE ACTIVIDADES DE OPERACIÓN</t>
  </si>
  <si>
    <t>ACTIVIDADES DE FINANCIAMIENTO</t>
  </si>
  <si>
    <t>SALIDAS</t>
  </si>
  <si>
    <t>EFECTIVO NETO DE ACTIVIDADES DE FINANCIACIÓN</t>
  </si>
  <si>
    <t>EFECTIVO NETO DE ACTIVIDADES DE INVERSIÓN</t>
  </si>
  <si>
    <t>FLUJO NETO DE EFECTIVO Y EQUIVALENTE DE EFECTIVO</t>
  </si>
  <si>
    <t>SALDO INICIAL DE EFECTIVO Y EQUIVALENTE DE EFECTIVO</t>
  </si>
  <si>
    <t>SALDO FINAL DE EFECTIVO Y EQUIVALENTE DE EFECTIVO</t>
  </si>
  <si>
    <t>Distribución utilidades 2015</t>
  </si>
  <si>
    <t xml:space="preserve">FLUJO DE CAJA </t>
  </si>
  <si>
    <t>PERIODO  ENERO 01 A DICIEMBRE 31 DE 2016</t>
  </si>
  <si>
    <t>FLUJO DE CAJA PERIODO MÉTODO INDIRECTO</t>
  </si>
  <si>
    <t>EXPRESADO EN PESOS COLOMBIANOS</t>
  </si>
  <si>
    <t>NOTA 2</t>
  </si>
  <si>
    <t xml:space="preserve">NOTA 5 </t>
  </si>
  <si>
    <t xml:space="preserve">NOTA 6 </t>
  </si>
  <si>
    <t>NOTA 7</t>
  </si>
  <si>
    <t>NOTA 8</t>
  </si>
  <si>
    <t xml:space="preserve">TOTAL PASIVO   </t>
  </si>
  <si>
    <t>ESTADO DE SITUACIÓN FINANCIERA COMPARATIVO DICIEMBRE 31 DE 2016 Y DICIEMBRE 31 DE 2015</t>
  </si>
  <si>
    <t>DICIEMBRE 31 2015</t>
  </si>
  <si>
    <t>DICIEMBRE 31 2016</t>
  </si>
  <si>
    <t>ESTADO DE RESULTADOS INTEGRAL COMPARATIVO 
ENERO 01 A DICIEMBRE 31 DE 2016 Y DE ENERO 01 A DICIEMBRE 31 DE 2015</t>
  </si>
  <si>
    <t>ESTADO DE CAMBIOS EN EL PATRIMONIO COMPARATIVO
 A DICIEMBRE 31 DE 2016 Y DICIEMBRE 31 DE 2015</t>
  </si>
  <si>
    <t xml:space="preserve">T.P </t>
  </si>
  <si>
    <t>XXXXXXXXXXXXXXXXXXXXX</t>
  </si>
  <si>
    <t>NIT. XXXXXXXXXXXXXXXX</t>
  </si>
  <si>
    <t>XXXXXXXXXXXXXXXXXXXXXXX</t>
  </si>
  <si>
    <t>NIT. XXXXXXXXXXXXXXXXXXXXXXXXX</t>
  </si>
  <si>
    <t>XXXXXXXXXXXXXXXXXXXXXX</t>
  </si>
  <si>
    <t>NIT. XXXXXXXXXXXXXXX</t>
  </si>
  <si>
    <t>NIT. XXXXXXXXXX</t>
  </si>
  <si>
    <t xml:space="preserve">MARCO NORMATIVO -SECCIONES NIIF PARA PYMES </t>
  </si>
  <si>
    <t>Presentación de Estados financieros</t>
  </si>
  <si>
    <t>Presentación de estados financieros</t>
  </si>
  <si>
    <t>Sección 3</t>
  </si>
  <si>
    <t xml:space="preserve">Estado de situación financiera </t>
  </si>
  <si>
    <t>Sección 4</t>
  </si>
  <si>
    <t>Estado de resultados integral</t>
  </si>
  <si>
    <t>Sección 5</t>
  </si>
  <si>
    <t>Estado de cambios en el patrimonio</t>
  </si>
  <si>
    <t>Sección 6</t>
  </si>
  <si>
    <t>Estado de flujo de efectivo</t>
  </si>
  <si>
    <t>Sección 7</t>
  </si>
  <si>
    <t>Notas a los estados financieros</t>
  </si>
  <si>
    <t>Sección 8</t>
  </si>
  <si>
    <t>Políticas generales y marco de referencia</t>
  </si>
  <si>
    <t>Políticas contables, estimaciones y errores</t>
  </si>
  <si>
    <t>Sección 10</t>
  </si>
  <si>
    <t>Efectivo y equivalentes al efectivo</t>
  </si>
  <si>
    <t xml:space="preserve">Instrumentos financieros básicos </t>
  </si>
  <si>
    <t>Sección 11</t>
  </si>
  <si>
    <t>Deudores</t>
  </si>
  <si>
    <t xml:space="preserve">Costos y gastos por pagar </t>
  </si>
  <si>
    <t xml:space="preserve">Propiedades, planta y equipo </t>
  </si>
  <si>
    <t>Sección 17</t>
  </si>
  <si>
    <t>Pasivo y patrimonio</t>
  </si>
  <si>
    <t>Pasivo y Patrimonio</t>
  </si>
  <si>
    <t>Sección 22</t>
  </si>
  <si>
    <t xml:space="preserve">Ingresos </t>
  </si>
  <si>
    <t xml:space="preserve">Ingresos de actividades ordinarias </t>
  </si>
  <si>
    <t>Sección 23</t>
  </si>
  <si>
    <t xml:space="preserve">Convenios y/o Subvenciones </t>
  </si>
  <si>
    <t xml:space="preserve">Subvenciones del Gobierno </t>
  </si>
  <si>
    <t>Sección 24</t>
  </si>
  <si>
    <t>Deterioro</t>
  </si>
  <si>
    <t>Sección 27</t>
  </si>
  <si>
    <t xml:space="preserve">Adopción por primera vez </t>
  </si>
  <si>
    <t>Transición a las NIIF para PYMES</t>
  </si>
  <si>
    <t>Sección 35</t>
  </si>
  <si>
    <t>EFECTIVO Y EQUIVALENTES AL EFECTIVO INSTITUCIONAL</t>
  </si>
  <si>
    <t>CUENTAS</t>
  </si>
  <si>
    <t>SALDO    A  31.12.2016</t>
  </si>
  <si>
    <t xml:space="preserve">CUENTA EXCLUSIVA DE </t>
  </si>
  <si>
    <t>SALDO    A  31.12.2015</t>
  </si>
  <si>
    <t>FIDUCIA EXCLUSIVA DE</t>
  </si>
  <si>
    <t>Bancos</t>
  </si>
  <si>
    <t>Derechos Fiduciarios</t>
  </si>
  <si>
    <t>TOTAL EFECTIVO Y EQUIV. INSTITUCIONAL</t>
  </si>
  <si>
    <t>EFECTIVO Y EQUIVALENTES AL EFECTIVO RESTRINGIDO</t>
  </si>
  <si>
    <t>TOTAL EFECTIVO Y EQUIV. RESTRINGIDO</t>
  </si>
  <si>
    <t xml:space="preserve">Caja </t>
  </si>
  <si>
    <t xml:space="preserve">DEUDORES </t>
  </si>
  <si>
    <t xml:space="preserve">131020 PARTICULARES </t>
  </si>
  <si>
    <t xml:space="preserve">138020 CTAS POR COBRAR A TERCEROS </t>
  </si>
  <si>
    <t xml:space="preserve">COSTOS Y GASTOS POR PAGAR </t>
  </si>
  <si>
    <t xml:space="preserve">230505 Cuentas Corrientes comerciales </t>
  </si>
  <si>
    <t xml:space="preserve">233505 Financieros </t>
  </si>
  <si>
    <t xml:space="preserve">233525 Honorarios por pagar </t>
  </si>
  <si>
    <t xml:space="preserve">233550 Servicios públicos </t>
  </si>
  <si>
    <t xml:space="preserve">233575 Mayor vr. Legalizaciones </t>
  </si>
  <si>
    <t xml:space="preserve">233530 Servicios Técnicos </t>
  </si>
  <si>
    <t>233550 Servicios Públicos</t>
  </si>
  <si>
    <t xml:space="preserve">233575 Mayor Valor Legalizaciones </t>
  </si>
  <si>
    <t>233585 Reembolso de caja menor</t>
  </si>
  <si>
    <t xml:space="preserve">233595 OTROS </t>
  </si>
  <si>
    <t>2365 RETENCION EN LA FUENTE</t>
  </si>
  <si>
    <t xml:space="preserve">     HONORARIOS 10%</t>
  </si>
  <si>
    <t xml:space="preserve">     HONORARIOS 11%</t>
  </si>
  <si>
    <r>
      <t xml:space="preserve">   </t>
    </r>
    <r>
      <rPr>
        <b/>
        <sz val="10"/>
        <color indexed="8"/>
        <rFont val="Calibri"/>
        <family val="2"/>
      </rPr>
      <t xml:space="preserve">SERVICIOS  </t>
    </r>
  </si>
  <si>
    <t xml:space="preserve">     SERVICIOS 3,5%</t>
  </si>
  <si>
    <t xml:space="preserve">     SERVICIOS 4%</t>
  </si>
  <si>
    <t xml:space="preserve">     SERVICIOS 6%</t>
  </si>
  <si>
    <t xml:space="preserve">   ARRENDAMIENTOS</t>
  </si>
  <si>
    <t xml:space="preserve">     ARRENDAMIENTOS INMUEBLES 3,5%</t>
  </si>
  <si>
    <t xml:space="preserve">     ARRENDAMIENTOS INMUEBLES 4%</t>
  </si>
  <si>
    <t xml:space="preserve">   COMPRAS</t>
  </si>
  <si>
    <t xml:space="preserve">     COMPRAS 3.5%</t>
  </si>
  <si>
    <t xml:space="preserve">238020 ACREEDORES VARIOS </t>
  </si>
  <si>
    <t xml:space="preserve">238095 OTROS </t>
  </si>
  <si>
    <t>SALDO A 31.12.2016</t>
  </si>
  <si>
    <t>SALDO A 31.12.2015</t>
  </si>
  <si>
    <t xml:space="preserve">  CAPITAL SOCIAL</t>
  </si>
  <si>
    <t xml:space="preserve">   FONDO SOCIAL</t>
  </si>
  <si>
    <t xml:space="preserve">EXCEDENTES BIENES MUEBLES </t>
  </si>
  <si>
    <t xml:space="preserve">    RESERVAS OBLIGATORIAS</t>
  </si>
  <si>
    <t>EFECTO CONVERGENCIA A NIF</t>
  </si>
  <si>
    <t xml:space="preserve">   RESULTADOS EJERCICIO</t>
  </si>
  <si>
    <r>
      <t xml:space="preserve">   </t>
    </r>
    <r>
      <rPr>
        <sz val="10"/>
        <color indexed="8"/>
        <rFont val="Calibri"/>
        <family val="2"/>
      </rPr>
      <t>EXCEDENTES DEL EJERCICIO</t>
    </r>
  </si>
  <si>
    <t xml:space="preserve">INGRESOS ORDINARIOS </t>
  </si>
  <si>
    <t xml:space="preserve">    DONACIONES RECIBIDAS</t>
  </si>
  <si>
    <t xml:space="preserve">    INGRESOS PROYECTOS</t>
  </si>
  <si>
    <r>
      <t xml:space="preserve">    </t>
    </r>
    <r>
      <rPr>
        <b/>
        <sz val="10"/>
        <color indexed="8"/>
        <rFont val="Calibri"/>
        <family val="2"/>
      </rPr>
      <t>CONVENIOS DE COOPERACION</t>
    </r>
  </si>
  <si>
    <t xml:space="preserve">   FINANCIEROS</t>
  </si>
  <si>
    <r>
      <t xml:space="preserve">   </t>
    </r>
    <r>
      <rPr>
        <b/>
        <sz val="10"/>
        <color indexed="8"/>
        <rFont val="Calibri"/>
        <family val="2"/>
      </rPr>
      <t>DIVERSOS</t>
    </r>
  </si>
  <si>
    <t xml:space="preserve">   APROVECHAMIENTOS </t>
  </si>
  <si>
    <t>GASTOS ADMINISTRATIVOS</t>
  </si>
  <si>
    <t xml:space="preserve">PERSONAL </t>
  </si>
  <si>
    <t>HONORARIOS</t>
  </si>
  <si>
    <t>IMPUESTO DE TIMBRE</t>
  </si>
  <si>
    <t>ARRENDAMIENTOS</t>
  </si>
  <si>
    <t xml:space="preserve">SEGUROS DE CUMPLIMIENTO </t>
  </si>
  <si>
    <t>SERVICIOS</t>
  </si>
  <si>
    <t>DIVERSOS -TALLERES</t>
  </si>
  <si>
    <t>GASTOS LEGALES</t>
  </si>
  <si>
    <t>MANTENIMIENTO Y REPARACIONES</t>
  </si>
  <si>
    <t xml:space="preserve">GASTOS DE VIAJE </t>
  </si>
  <si>
    <t>DEPRECIACIONES</t>
  </si>
  <si>
    <t xml:space="preserve">   DEPRECIACIONES </t>
  </si>
  <si>
    <t xml:space="preserve">   DIVERSOS</t>
  </si>
  <si>
    <t xml:space="preserve">GASTOS FINANCIEROS </t>
  </si>
  <si>
    <t xml:space="preserve">GASTOS BANCARIOS </t>
  </si>
  <si>
    <t>INTERESES</t>
  </si>
  <si>
    <t>DIFERENCIA EN CAMBIO</t>
  </si>
  <si>
    <t>PÉRDIDA VIDEO BEAM</t>
  </si>
  <si>
    <t>IMPUESTOS ASUMIDOS- AJUSTE AL PESO</t>
  </si>
  <si>
    <t>GRAVAMEN FINANCIERO</t>
  </si>
  <si>
    <t>OTROS</t>
  </si>
  <si>
    <t>COSTOS PROYECTOS</t>
  </si>
  <si>
    <t xml:space="preserve">Parcial </t>
  </si>
  <si>
    <t>SALDO INICIAL A ENERO 01 2016</t>
  </si>
  <si>
    <t xml:space="preserve">APLICACIÓN DE LA RESERVA </t>
  </si>
  <si>
    <t xml:space="preserve">Gastos talleres </t>
  </si>
  <si>
    <t xml:space="preserve">Materiales talleres </t>
  </si>
  <si>
    <t>Apoyo en publicación y envío</t>
  </si>
  <si>
    <t>Servicios públicos</t>
  </si>
  <si>
    <t xml:space="preserve">Aseo y cafeteria </t>
  </si>
  <si>
    <t>Honorarios técnicos Alejandro Robayo</t>
  </si>
  <si>
    <t xml:space="preserve">Autenticaciones traslados fiducias </t>
  </si>
  <si>
    <t xml:space="preserve">Administración oficina </t>
  </si>
  <si>
    <t>1330 AVANCES A CONTRATISTAS</t>
  </si>
  <si>
    <t>RESERVA EXCEDENTES DEL 2015</t>
  </si>
  <si>
    <t>RESERVA EXCEDENTES DEL AÑO 2014</t>
  </si>
  <si>
    <t>SALDO RESERVA EXCEDENTES AÑO 2014</t>
  </si>
  <si>
    <t>SALDO RESERVA DEL 2015</t>
  </si>
  <si>
    <t>SALDO A 2016</t>
  </si>
  <si>
    <t>281505 CONVENIOS DE COOPERACIÓN</t>
  </si>
  <si>
    <t xml:space="preserve">    Reserva de Asignación Permanente</t>
  </si>
  <si>
    <t xml:space="preserve">    Reserva de Destinación Específica</t>
  </si>
  <si>
    <t>Cuentas por cobrar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</si>
</sst>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3" fontId="0" fillId="0" borderId="0" xfId="0" applyNumberFormat="1"/>
    <xf numFmtId="49" fontId="0" fillId="0" borderId="0" xfId="0" applyNumberFormat="1" applyAlignment="1">
      <alignment horizontal="center"/>
    </xf>
    <xf numFmtId="0" fontId="1" fillId="0" borderId="0" xfId="0" applyFont="1"/>
    <xf numFmtId="3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3" fontId="0" fillId="0" borderId="1" xfId="0" applyNumberFormat="1" applyBorder="1"/>
    <xf numFmtId="49" fontId="1" fillId="0" borderId="2" xfId="0" applyNumberFormat="1" applyFont="1" applyBorder="1" applyAlignment="1">
      <alignment horizontal="center"/>
    </xf>
    <xf numFmtId="3" fontId="1" fillId="0" borderId="2" xfId="0" applyNumberFormat="1" applyFont="1" applyBorder="1"/>
    <xf numFmtId="3" fontId="0" fillId="0" borderId="2" xfId="0" applyNumberFormat="1" applyBorder="1"/>
    <xf numFmtId="3" fontId="1" fillId="0" borderId="4" xfId="0" applyNumberFormat="1" applyFont="1" applyBorder="1"/>
    <xf numFmtId="3" fontId="1" fillId="0" borderId="3" xfId="0" applyNumberFormat="1" applyFont="1" applyBorder="1"/>
    <xf numFmtId="3" fontId="1" fillId="0" borderId="6" xfId="0" applyNumberFormat="1" applyFont="1" applyBorder="1"/>
    <xf numFmtId="3" fontId="1" fillId="0" borderId="5" xfId="0" applyNumberFormat="1" applyFont="1" applyBorder="1"/>
    <xf numFmtId="0" fontId="2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0" fillId="2" borderId="0" xfId="0" applyNumberFormat="1" applyFill="1"/>
    <xf numFmtId="0" fontId="3" fillId="0" borderId="0" xfId="0" applyFont="1"/>
    <xf numFmtId="3" fontId="0" fillId="0" borderId="3" xfId="0" applyNumberFormat="1" applyBorder="1"/>
    <xf numFmtId="49" fontId="1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165" fontId="0" fillId="0" borderId="0" xfId="0" applyNumberFormat="1" applyAlignment="1">
      <alignment horizontal="left"/>
    </xf>
    <xf numFmtId="165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164" fontId="1" fillId="0" borderId="3" xfId="0" applyNumberFormat="1" applyFont="1" applyBorder="1" applyAlignment="1">
      <alignment horizontal="right"/>
    </xf>
    <xf numFmtId="165" fontId="6" fillId="3" borderId="3" xfId="0" applyNumberFormat="1" applyFont="1" applyFill="1" applyBorder="1" applyAlignment="1">
      <alignment horizontal="center" vertical="top" wrapText="1"/>
    </xf>
    <xf numFmtId="165" fontId="1" fillId="0" borderId="3" xfId="0" applyNumberFormat="1" applyFont="1" applyBorder="1"/>
    <xf numFmtId="165" fontId="0" fillId="0" borderId="3" xfId="0" applyNumberFormat="1" applyBorder="1"/>
    <xf numFmtId="165" fontId="0" fillId="0" borderId="0" xfId="0" applyNumberFormat="1"/>
    <xf numFmtId="0" fontId="6" fillId="3" borderId="10" xfId="0" applyFont="1" applyFill="1" applyBorder="1" applyAlignment="1">
      <alignment horizontal="center" vertical="top" wrapText="1"/>
    </xf>
    <xf numFmtId="165" fontId="6" fillId="3" borderId="11" xfId="0" applyNumberFormat="1" applyFont="1" applyFill="1" applyBorder="1" applyAlignment="1">
      <alignment horizontal="center" vertical="top" wrapText="1"/>
    </xf>
    <xf numFmtId="0" fontId="1" fillId="0" borderId="10" xfId="0" applyFont="1" applyBorder="1"/>
    <xf numFmtId="164" fontId="1" fillId="0" borderId="11" xfId="0" applyNumberFormat="1" applyFont="1" applyBorder="1" applyAlignment="1">
      <alignment horizontal="right"/>
    </xf>
    <xf numFmtId="0" fontId="0" fillId="0" borderId="10" xfId="0" applyBorder="1"/>
    <xf numFmtId="165" fontId="0" fillId="0" borderId="11" xfId="0" applyNumberFormat="1" applyBorder="1"/>
    <xf numFmtId="0" fontId="1" fillId="3" borderId="12" xfId="0" applyFont="1" applyFill="1" applyBorder="1"/>
    <xf numFmtId="165" fontId="1" fillId="3" borderId="13" xfId="0" applyNumberFormat="1" applyFont="1" applyFill="1" applyBorder="1"/>
    <xf numFmtId="165" fontId="1" fillId="3" borderId="14" xfId="0" applyNumberFormat="1" applyFont="1" applyFill="1" applyBorder="1"/>
    <xf numFmtId="0" fontId="6" fillId="3" borderId="3" xfId="0" applyFont="1" applyFill="1" applyBorder="1" applyAlignment="1">
      <alignment horizontal="center" vertical="top" wrapText="1"/>
    </xf>
    <xf numFmtId="164" fontId="6" fillId="3" borderId="3" xfId="0" applyNumberFormat="1" applyFont="1" applyFill="1" applyBorder="1" applyAlignment="1">
      <alignment horizontal="center" vertical="top" wrapText="1"/>
    </xf>
    <xf numFmtId="164" fontId="0" fillId="0" borderId="3" xfId="0" applyNumberFormat="1" applyBorder="1" applyAlignment="1">
      <alignment horizontal="right"/>
    </xf>
    <xf numFmtId="0" fontId="6" fillId="0" borderId="3" xfId="0" applyFont="1" applyBorder="1"/>
    <xf numFmtId="164" fontId="7" fillId="0" borderId="3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0" fontId="7" fillId="0" borderId="3" xfId="0" applyFont="1" applyBorder="1"/>
    <xf numFmtId="0" fontId="7" fillId="0" borderId="0" xfId="0" applyFont="1"/>
    <xf numFmtId="0" fontId="6" fillId="0" borderId="3" xfId="0" applyFont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7" fillId="0" borderId="3" xfId="0" applyFont="1" applyBorder="1" applyAlignment="1">
      <alignment horizontal="left" vertical="top" wrapText="1"/>
    </xf>
    <xf numFmtId="165" fontId="6" fillId="0" borderId="3" xfId="0" applyNumberFormat="1" applyFont="1" applyBorder="1"/>
    <xf numFmtId="165" fontId="7" fillId="0" borderId="3" xfId="0" applyNumberFormat="1" applyFont="1" applyBorder="1"/>
    <xf numFmtId="165" fontId="7" fillId="3" borderId="3" xfId="0" applyNumberFormat="1" applyFont="1" applyFill="1" applyBorder="1" applyAlignment="1">
      <alignment horizontal="center" vertical="top" wrapText="1"/>
    </xf>
    <xf numFmtId="165" fontId="7" fillId="0" borderId="0" xfId="0" applyNumberFormat="1" applyFont="1"/>
    <xf numFmtId="0" fontId="6" fillId="0" borderId="0" xfId="0" applyFont="1"/>
    <xf numFmtId="165" fontId="6" fillId="0" borderId="0" xfId="0" applyNumberFormat="1" applyFont="1"/>
    <xf numFmtId="165" fontId="7" fillId="0" borderId="3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3" fontId="0" fillId="0" borderId="0" xfId="0" applyNumberFormat="1" applyAlignment="1">
      <alignment horizontal="center"/>
    </xf>
    <xf numFmtId="0" fontId="8" fillId="3" borderId="7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workbookViewId="0">
      <selection activeCell="A11" sqref="A11"/>
    </sheetView>
  </sheetViews>
  <sheetFormatPr baseColWidth="10" defaultRowHeight="15" x14ac:dyDescent="0.25"/>
  <cols>
    <col min="1" max="1" width="44.5703125" customWidth="1"/>
    <col min="2" max="2" width="18.140625" style="1" customWidth="1"/>
    <col min="3" max="3" width="17.7109375" style="1" customWidth="1"/>
    <col min="4" max="4" width="14.7109375" style="1" customWidth="1"/>
    <col min="5" max="5" width="8.28515625" style="3" customWidth="1"/>
  </cols>
  <sheetData>
    <row r="1" spans="1:5" x14ac:dyDescent="0.25">
      <c r="A1" s="62" t="s">
        <v>95</v>
      </c>
      <c r="B1" s="62"/>
      <c r="C1" s="62"/>
      <c r="D1" s="62"/>
    </row>
    <row r="2" spans="1:5" ht="14.45" x14ac:dyDescent="0.3">
      <c r="A2" s="62" t="s">
        <v>96</v>
      </c>
      <c r="B2" s="62"/>
      <c r="C2" s="62"/>
      <c r="D2" s="62"/>
    </row>
    <row r="3" spans="1:5" x14ac:dyDescent="0.25">
      <c r="A3" s="62" t="s">
        <v>89</v>
      </c>
      <c r="B3" s="62"/>
      <c r="C3" s="62"/>
      <c r="D3" s="62"/>
    </row>
    <row r="4" spans="1:5" ht="14.45" x14ac:dyDescent="0.3">
      <c r="A4" s="62" t="s">
        <v>82</v>
      </c>
      <c r="B4" s="62"/>
      <c r="C4" s="62"/>
      <c r="D4" s="62"/>
    </row>
    <row r="6" spans="1:5" s="5" customFormat="1" ht="14.45" x14ac:dyDescent="0.3">
      <c r="B6" s="21" t="s">
        <v>91</v>
      </c>
      <c r="C6" s="21" t="s">
        <v>90</v>
      </c>
      <c r="D6" s="21" t="s">
        <v>31</v>
      </c>
    </row>
    <row r="7" spans="1:5" s="3" customFormat="1" ht="14.45" x14ac:dyDescent="0.3">
      <c r="A7" s="3" t="s">
        <v>1</v>
      </c>
      <c r="B7" s="7"/>
      <c r="C7" s="7"/>
      <c r="D7" s="10"/>
    </row>
    <row r="8" spans="1:5" s="3" customFormat="1" ht="14.45" x14ac:dyDescent="0.3">
      <c r="A8" s="3" t="s">
        <v>4</v>
      </c>
      <c r="B8" s="7"/>
      <c r="C8" s="7"/>
      <c r="D8" s="10"/>
    </row>
    <row r="9" spans="1:5" x14ac:dyDescent="0.25">
      <c r="A9" t="s">
        <v>5</v>
      </c>
      <c r="B9" s="8">
        <v>62092636</v>
      </c>
      <c r="C9" s="8">
        <v>62214815</v>
      </c>
      <c r="D9" s="11">
        <f>+B9-C9</f>
        <v>-122179</v>
      </c>
      <c r="E9" s="3" t="s">
        <v>32</v>
      </c>
    </row>
    <row r="10" spans="1:5" x14ac:dyDescent="0.25">
      <c r="A10" t="s">
        <v>239</v>
      </c>
      <c r="B10" s="8">
        <v>142690221</v>
      </c>
      <c r="C10" s="8">
        <v>36247777</v>
      </c>
      <c r="D10" s="11">
        <f t="shared" ref="D10" si="0">+B10-C10</f>
        <v>106442444</v>
      </c>
      <c r="E10" s="3" t="s">
        <v>83</v>
      </c>
    </row>
    <row r="11" spans="1:5" s="3" customFormat="1" ht="14.45" x14ac:dyDescent="0.3">
      <c r="A11" s="3" t="s">
        <v>6</v>
      </c>
      <c r="B11" s="12">
        <f>SUM(B8:B10)</f>
        <v>204782857</v>
      </c>
      <c r="C11" s="12">
        <f>SUM(C8:C10)</f>
        <v>98462592</v>
      </c>
      <c r="D11" s="13">
        <f>SUM(D8:D10)</f>
        <v>106320265</v>
      </c>
    </row>
    <row r="12" spans="1:5" ht="14.45" x14ac:dyDescent="0.3">
      <c r="B12" s="8"/>
      <c r="C12" s="8"/>
      <c r="D12" s="11"/>
    </row>
    <row r="13" spans="1:5" ht="14.45" x14ac:dyDescent="0.3">
      <c r="A13" s="3" t="s">
        <v>7</v>
      </c>
      <c r="B13" s="8"/>
      <c r="C13" s="8"/>
      <c r="D13" s="11"/>
    </row>
    <row r="14" spans="1:5" x14ac:dyDescent="0.25">
      <c r="A14" t="s">
        <v>8</v>
      </c>
      <c r="B14" s="8">
        <v>3858959</v>
      </c>
      <c r="C14" s="8">
        <v>1520647</v>
      </c>
      <c r="D14" s="11">
        <f>+B14-C14</f>
        <v>2338312</v>
      </c>
      <c r="E14" s="3" t="s">
        <v>37</v>
      </c>
    </row>
    <row r="15" spans="1:5" s="3" customFormat="1" x14ac:dyDescent="0.25">
      <c r="A15" s="3" t="s">
        <v>9</v>
      </c>
      <c r="B15" s="12">
        <f>SUM(B13:B14)</f>
        <v>3858959</v>
      </c>
      <c r="C15" s="12">
        <f>SUM(C13:C14)</f>
        <v>1520647</v>
      </c>
      <c r="D15" s="13">
        <f>SUM(D13:D14)</f>
        <v>2338312</v>
      </c>
    </row>
    <row r="16" spans="1:5" x14ac:dyDescent="0.25">
      <c r="B16" s="8"/>
      <c r="C16" s="8"/>
      <c r="D16" s="11"/>
    </row>
    <row r="17" spans="1:5" s="3" customFormat="1" ht="15.75" thickBot="1" x14ac:dyDescent="0.3">
      <c r="A17" s="3" t="s">
        <v>10</v>
      </c>
      <c r="B17" s="14">
        <f>+B11+B15</f>
        <v>208641816</v>
      </c>
      <c r="C17" s="14">
        <f>+C11+C15</f>
        <v>99983239</v>
      </c>
      <c r="D17" s="15">
        <v>175508002</v>
      </c>
      <c r="E17" s="4"/>
    </row>
    <row r="18" spans="1:5" ht="15.75" thickTop="1" x14ac:dyDescent="0.25">
      <c r="B18" s="8"/>
      <c r="C18" s="8"/>
      <c r="D18" s="11"/>
    </row>
    <row r="19" spans="1:5" x14ac:dyDescent="0.25">
      <c r="A19" s="3" t="s">
        <v>11</v>
      </c>
      <c r="B19" s="8"/>
      <c r="C19" s="8"/>
      <c r="D19" s="11"/>
    </row>
    <row r="20" spans="1:5" x14ac:dyDescent="0.25">
      <c r="A20" s="3" t="s">
        <v>12</v>
      </c>
      <c r="B20" s="8"/>
      <c r="C20" s="8"/>
      <c r="D20" s="11"/>
    </row>
    <row r="21" spans="1:5" x14ac:dyDescent="0.25">
      <c r="A21" t="s">
        <v>13</v>
      </c>
      <c r="B21" s="8">
        <v>40834881</v>
      </c>
      <c r="C21" s="8">
        <v>4204054</v>
      </c>
      <c r="D21" s="11">
        <f>+B21-C21</f>
        <v>36630827</v>
      </c>
      <c r="E21" s="3" t="s">
        <v>38</v>
      </c>
    </row>
    <row r="22" spans="1:5" x14ac:dyDescent="0.25">
      <c r="A22" t="s">
        <v>40</v>
      </c>
      <c r="B22" s="8">
        <v>67403244</v>
      </c>
      <c r="C22" s="8">
        <v>25745000</v>
      </c>
      <c r="D22" s="11">
        <f t="shared" ref="D22:D23" si="1">+B22-C22</f>
        <v>41658244</v>
      </c>
      <c r="E22" s="3" t="s">
        <v>84</v>
      </c>
    </row>
    <row r="23" spans="1:5" x14ac:dyDescent="0.25">
      <c r="A23" t="s">
        <v>14</v>
      </c>
      <c r="B23" s="8">
        <v>2657995</v>
      </c>
      <c r="C23" s="8">
        <v>0</v>
      </c>
      <c r="D23" s="11">
        <f t="shared" si="1"/>
        <v>2657995</v>
      </c>
      <c r="E23" s="3" t="s">
        <v>85</v>
      </c>
    </row>
    <row r="24" spans="1:5" s="3" customFormat="1" x14ac:dyDescent="0.25">
      <c r="A24" s="3" t="s">
        <v>15</v>
      </c>
      <c r="B24" s="12">
        <f>SUM(B21:B23)</f>
        <v>110896120</v>
      </c>
      <c r="C24" s="12">
        <f>SUM(C21:C23)</f>
        <v>29949054</v>
      </c>
      <c r="D24" s="13">
        <f>SUM(D21:D23)</f>
        <v>80947066</v>
      </c>
    </row>
    <row r="25" spans="1:5" s="3" customFormat="1" x14ac:dyDescent="0.25">
      <c r="B25" s="12"/>
      <c r="C25" s="12"/>
      <c r="D25" s="13"/>
    </row>
    <row r="26" spans="1:5" s="3" customFormat="1" x14ac:dyDescent="0.25">
      <c r="A26" s="3" t="s">
        <v>88</v>
      </c>
      <c r="B26" s="12">
        <f>+B24</f>
        <v>110896120</v>
      </c>
      <c r="C26" s="12">
        <f t="shared" ref="C26:D26" si="2">+C24</f>
        <v>29949054</v>
      </c>
      <c r="D26" s="13">
        <f t="shared" si="2"/>
        <v>80947066</v>
      </c>
    </row>
    <row r="27" spans="1:5" x14ac:dyDescent="0.25">
      <c r="B27" s="8"/>
      <c r="C27" s="8"/>
      <c r="D27" s="11"/>
    </row>
    <row r="28" spans="1:5" x14ac:dyDescent="0.25">
      <c r="A28" s="3" t="s">
        <v>16</v>
      </c>
      <c r="B28" s="8"/>
      <c r="C28" s="8"/>
      <c r="D28" s="11"/>
    </row>
    <row r="29" spans="1:5" x14ac:dyDescent="0.25">
      <c r="A29" t="s">
        <v>41</v>
      </c>
      <c r="B29" s="8">
        <v>39817100</v>
      </c>
      <c r="C29" s="8">
        <v>29817100</v>
      </c>
      <c r="D29" s="11">
        <f>+B29-C29</f>
        <v>10000000</v>
      </c>
    </row>
    <row r="30" spans="1:5" x14ac:dyDescent="0.25">
      <c r="A30" t="s">
        <v>18</v>
      </c>
      <c r="B30" s="8">
        <v>47175511</v>
      </c>
      <c r="C30" s="8">
        <v>40217085</v>
      </c>
      <c r="D30" s="11">
        <f t="shared" ref="D30:D31" si="3">+B30-C30</f>
        <v>6958426</v>
      </c>
    </row>
    <row r="31" spans="1:5" x14ac:dyDescent="0.25">
      <c r="A31" t="s">
        <v>30</v>
      </c>
      <c r="B31" s="8">
        <v>10753085</v>
      </c>
      <c r="C31" s="8">
        <v>0</v>
      </c>
      <c r="D31" s="11">
        <f t="shared" si="3"/>
        <v>10753085</v>
      </c>
    </row>
    <row r="32" spans="1:5" s="3" customFormat="1" x14ac:dyDescent="0.25">
      <c r="A32" s="3" t="s">
        <v>19</v>
      </c>
      <c r="B32" s="12">
        <f>SUM(B29:B31)</f>
        <v>97745696</v>
      </c>
      <c r="C32" s="12">
        <f>SUM(C29:C31)</f>
        <v>70034185</v>
      </c>
      <c r="D32" s="13">
        <f>SUM(D29:D31)</f>
        <v>27711511</v>
      </c>
      <c r="E32" s="3" t="s">
        <v>86</v>
      </c>
    </row>
    <row r="33" spans="1:4" x14ac:dyDescent="0.25">
      <c r="B33" s="8"/>
      <c r="C33" s="8"/>
      <c r="D33" s="11"/>
    </row>
    <row r="34" spans="1:4" s="3" customFormat="1" ht="15.75" thickBot="1" x14ac:dyDescent="0.3">
      <c r="A34" s="3" t="s">
        <v>20</v>
      </c>
      <c r="B34" s="14">
        <f>+B24+B32</f>
        <v>208641816</v>
      </c>
      <c r="C34" s="14">
        <f>+C24+C32</f>
        <v>99983239</v>
      </c>
      <c r="D34" s="15">
        <f>+B34-C34</f>
        <v>108658577</v>
      </c>
    </row>
    <row r="35" spans="1:4" ht="15.75" thickTop="1" x14ac:dyDescent="0.25"/>
    <row r="39" spans="1:4" x14ac:dyDescent="0.25">
      <c r="A39" s="16"/>
      <c r="B39" s="61"/>
      <c r="C39" s="61"/>
      <c r="D39" s="61"/>
    </row>
    <row r="40" spans="1:4" x14ac:dyDescent="0.25">
      <c r="A40" s="16" t="s">
        <v>33</v>
      </c>
      <c r="B40" s="61" t="s">
        <v>34</v>
      </c>
      <c r="C40" s="61"/>
      <c r="D40" s="61"/>
    </row>
    <row r="41" spans="1:4" x14ac:dyDescent="0.25">
      <c r="B41"/>
      <c r="C41" s="16" t="s">
        <v>94</v>
      </c>
      <c r="D41"/>
    </row>
  </sheetData>
  <mergeCells count="6">
    <mergeCell ref="B40:D40"/>
    <mergeCell ref="A1:D1"/>
    <mergeCell ref="A2:D2"/>
    <mergeCell ref="A3:D3"/>
    <mergeCell ref="A4:D4"/>
    <mergeCell ref="B39:D39"/>
  </mergeCells>
  <printOptions horizontalCentered="1"/>
  <pageMargins left="0" right="0" top="0.9448818897637796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9"/>
  <sheetViews>
    <sheetView topLeftCell="A16" workbookViewId="0">
      <selection activeCell="B37" sqref="B37:D37"/>
    </sheetView>
  </sheetViews>
  <sheetFormatPr baseColWidth="10" defaultRowHeight="15" x14ac:dyDescent="0.25"/>
  <cols>
    <col min="1" max="1" width="40.42578125" customWidth="1"/>
    <col min="2" max="3" width="17.85546875" style="1" customWidth="1"/>
    <col min="4" max="4" width="17.85546875" customWidth="1"/>
    <col min="5" max="5" width="8.85546875" customWidth="1"/>
  </cols>
  <sheetData>
    <row r="1" spans="1:5" x14ac:dyDescent="0.25">
      <c r="A1" s="62" t="s">
        <v>97</v>
      </c>
      <c r="B1" s="62"/>
      <c r="C1" s="62"/>
      <c r="D1" s="62"/>
    </row>
    <row r="2" spans="1:5" x14ac:dyDescent="0.25">
      <c r="A2" s="62" t="s">
        <v>98</v>
      </c>
      <c r="B2" s="62"/>
      <c r="C2" s="62"/>
      <c r="D2" s="62"/>
    </row>
    <row r="3" spans="1:5" ht="33.75" customHeight="1" x14ac:dyDescent="0.25">
      <c r="A3" s="63" t="s">
        <v>92</v>
      </c>
      <c r="B3" s="62"/>
      <c r="C3" s="62"/>
      <c r="D3" s="62"/>
    </row>
    <row r="4" spans="1:5" ht="14.45" x14ac:dyDescent="0.3">
      <c r="A4" s="62" t="s">
        <v>0</v>
      </c>
      <c r="B4" s="62"/>
      <c r="C4" s="62"/>
      <c r="D4" s="62"/>
    </row>
    <row r="6" spans="1:5" s="2" customFormat="1" ht="14.45" x14ac:dyDescent="0.3">
      <c r="B6" s="21" t="s">
        <v>91</v>
      </c>
      <c r="C6" s="21" t="s">
        <v>90</v>
      </c>
      <c r="D6" s="21" t="s">
        <v>35</v>
      </c>
    </row>
    <row r="7" spans="1:5" s="2" customFormat="1" ht="14.45" x14ac:dyDescent="0.3">
      <c r="B7" s="22"/>
      <c r="C7" s="22"/>
      <c r="D7" s="22"/>
    </row>
    <row r="8" spans="1:5" s="3" customFormat="1" ht="14.45" x14ac:dyDescent="0.3">
      <c r="A8" s="3" t="s">
        <v>26</v>
      </c>
      <c r="B8" s="13"/>
      <c r="C8" s="13"/>
      <c r="D8" s="23"/>
    </row>
    <row r="9" spans="1:5" x14ac:dyDescent="0.25">
      <c r="A9" t="s">
        <v>43</v>
      </c>
      <c r="B9" s="8">
        <v>313702152</v>
      </c>
      <c r="C9" s="8">
        <v>252756744</v>
      </c>
      <c r="D9" s="11">
        <f>+B9-C9</f>
        <v>60945408</v>
      </c>
      <c r="E9" s="1"/>
    </row>
    <row r="10" spans="1:5" s="3" customFormat="1" x14ac:dyDescent="0.25">
      <c r="A10" s="3" t="s">
        <v>45</v>
      </c>
      <c r="B10" s="12">
        <f>SUM(B9:B9)</f>
        <v>313702152</v>
      </c>
      <c r="C10" s="12">
        <f>SUM(C9:C9)</f>
        <v>252756744</v>
      </c>
      <c r="D10" s="13">
        <f>SUM(D9:D9)</f>
        <v>60945408</v>
      </c>
    </row>
    <row r="11" spans="1:5" ht="14.45" x14ac:dyDescent="0.3">
      <c r="B11" s="8"/>
      <c r="C11" s="8"/>
      <c r="D11" s="11"/>
    </row>
    <row r="12" spans="1:5" ht="14.45" x14ac:dyDescent="0.3">
      <c r="A12" s="3" t="s">
        <v>21</v>
      </c>
      <c r="B12" s="8"/>
      <c r="C12" s="8"/>
      <c r="D12" s="11"/>
    </row>
    <row r="13" spans="1:5" ht="14.45" x14ac:dyDescent="0.3">
      <c r="A13" t="s">
        <v>27</v>
      </c>
      <c r="B13" s="8">
        <v>460024</v>
      </c>
      <c r="C13" s="8">
        <v>110138</v>
      </c>
      <c r="D13" s="11">
        <f>+B13-C13</f>
        <v>349886</v>
      </c>
    </row>
    <row r="14" spans="1:5" s="3" customFormat="1" x14ac:dyDescent="0.25">
      <c r="A14" s="3" t="s">
        <v>22</v>
      </c>
      <c r="B14" s="12">
        <f>SUM(B12:B13)</f>
        <v>460024</v>
      </c>
      <c r="C14" s="12">
        <f>+C13</f>
        <v>110138</v>
      </c>
      <c r="D14" s="13">
        <f>+D13</f>
        <v>349886</v>
      </c>
    </row>
    <row r="15" spans="1:5" x14ac:dyDescent="0.25">
      <c r="B15" s="8"/>
      <c r="C15" s="8"/>
      <c r="D15" s="11"/>
    </row>
    <row r="16" spans="1:5" s="3" customFormat="1" x14ac:dyDescent="0.25">
      <c r="A16" s="3" t="s">
        <v>44</v>
      </c>
      <c r="B16" s="12">
        <f>+B10+B14</f>
        <v>314162176</v>
      </c>
      <c r="C16" s="12">
        <f>+C10+C14</f>
        <v>252866882</v>
      </c>
      <c r="D16" s="13">
        <f>+D10+D14</f>
        <v>61295294</v>
      </c>
      <c r="E16" s="3" t="s">
        <v>87</v>
      </c>
    </row>
    <row r="17" spans="1:5" x14ac:dyDescent="0.25">
      <c r="B17" s="8"/>
      <c r="C17" s="8"/>
      <c r="D17" s="11"/>
    </row>
    <row r="18" spans="1:5" x14ac:dyDescent="0.25">
      <c r="A18" s="3" t="s">
        <v>42</v>
      </c>
      <c r="B18" s="8"/>
      <c r="C18" s="8"/>
      <c r="D18" s="11"/>
    </row>
    <row r="19" spans="1:5" x14ac:dyDescent="0.25">
      <c r="A19" t="s">
        <v>23</v>
      </c>
      <c r="B19" s="8">
        <v>245261645</v>
      </c>
      <c r="C19" s="8">
        <v>190904595</v>
      </c>
      <c r="D19" s="11">
        <f>+B19-C19</f>
        <v>54357050</v>
      </c>
    </row>
    <row r="20" spans="1:5" s="3" customFormat="1" x14ac:dyDescent="0.25">
      <c r="A20" s="3" t="s">
        <v>46</v>
      </c>
      <c r="B20" s="12">
        <f>+B19</f>
        <v>245261645</v>
      </c>
      <c r="C20" s="12">
        <f>+C19</f>
        <v>190904595</v>
      </c>
      <c r="D20" s="13">
        <f>+D19</f>
        <v>54357050</v>
      </c>
    </row>
    <row r="21" spans="1:5" x14ac:dyDescent="0.25">
      <c r="B21" s="8"/>
      <c r="C21" s="8"/>
      <c r="D21" s="11"/>
    </row>
    <row r="22" spans="1:5" x14ac:dyDescent="0.25">
      <c r="A22" s="3" t="s">
        <v>24</v>
      </c>
      <c r="B22" s="8"/>
      <c r="C22" s="8"/>
      <c r="D22" s="11"/>
    </row>
    <row r="23" spans="1:5" x14ac:dyDescent="0.25">
      <c r="A23" t="s">
        <v>28</v>
      </c>
      <c r="B23" s="8">
        <v>3044021</v>
      </c>
      <c r="C23" s="8">
        <v>2269202</v>
      </c>
      <c r="D23" s="11">
        <f>+B23-C23</f>
        <v>774819</v>
      </c>
    </row>
    <row r="24" spans="1:5" x14ac:dyDescent="0.25">
      <c r="A24" s="3" t="s">
        <v>29</v>
      </c>
      <c r="B24" s="12">
        <f>+B23</f>
        <v>3044021</v>
      </c>
      <c r="C24" s="12">
        <f>+C23</f>
        <v>2269202</v>
      </c>
      <c r="D24" s="13">
        <f>+D23</f>
        <v>774819</v>
      </c>
    </row>
    <row r="25" spans="1:5" x14ac:dyDescent="0.25">
      <c r="B25" s="8"/>
      <c r="C25" s="8"/>
      <c r="D25" s="11"/>
    </row>
    <row r="26" spans="1:5" s="3" customFormat="1" x14ac:dyDescent="0.25">
      <c r="A26" s="3" t="s">
        <v>25</v>
      </c>
      <c r="B26" s="12">
        <f>+B20+B24</f>
        <v>248305666</v>
      </c>
      <c r="C26" s="12">
        <f>+C20+C24</f>
        <v>193173797</v>
      </c>
      <c r="D26" s="13">
        <f>+B26-C26</f>
        <v>55131869</v>
      </c>
      <c r="E26" s="4" t="s">
        <v>39</v>
      </c>
    </row>
    <row r="27" spans="1:5" s="3" customFormat="1" x14ac:dyDescent="0.25">
      <c r="B27" s="7"/>
      <c r="C27" s="7"/>
      <c r="D27" s="10"/>
      <c r="E27" s="4"/>
    </row>
    <row r="28" spans="1:5" s="3" customFormat="1" x14ac:dyDescent="0.25">
      <c r="A28" s="3" t="s">
        <v>48</v>
      </c>
      <c r="B28" s="7">
        <f>+B16-B26</f>
        <v>65856510</v>
      </c>
      <c r="C28" s="7">
        <f>+C16-C26</f>
        <v>59693085</v>
      </c>
      <c r="D28" s="10">
        <f>+B28-C28</f>
        <v>6163425</v>
      </c>
      <c r="E28" s="4"/>
    </row>
    <row r="29" spans="1:5" s="3" customFormat="1" x14ac:dyDescent="0.25">
      <c r="B29" s="7"/>
      <c r="C29" s="7"/>
      <c r="D29" s="10"/>
      <c r="E29" s="4"/>
    </row>
    <row r="30" spans="1:5" s="3" customFormat="1" x14ac:dyDescent="0.25">
      <c r="A30" s="3" t="s">
        <v>47</v>
      </c>
      <c r="B30" s="7">
        <v>18681000</v>
      </c>
      <c r="C30" s="7">
        <v>19476000</v>
      </c>
      <c r="D30" s="10">
        <f>+B30-C30</f>
        <v>-795000</v>
      </c>
      <c r="E30" s="4"/>
    </row>
    <row r="31" spans="1:5" x14ac:dyDescent="0.25">
      <c r="B31" s="8"/>
      <c r="C31" s="8"/>
      <c r="D31" s="11"/>
    </row>
    <row r="32" spans="1:5" s="3" customFormat="1" ht="15.75" thickBot="1" x14ac:dyDescent="0.3">
      <c r="A32" s="3" t="s">
        <v>49</v>
      </c>
      <c r="B32" s="14">
        <f>+B28-B30</f>
        <v>47175510</v>
      </c>
      <c r="C32" s="14">
        <f>+C28-C30</f>
        <v>40217085</v>
      </c>
      <c r="D32" s="15">
        <f>+B32-C32</f>
        <v>6958425</v>
      </c>
    </row>
    <row r="33" spans="1:4" ht="15.75" thickTop="1" x14ac:dyDescent="0.25">
      <c r="D33" s="1"/>
    </row>
    <row r="37" spans="1:4" x14ac:dyDescent="0.25">
      <c r="A37" s="16"/>
      <c r="B37" s="61"/>
      <c r="C37" s="61"/>
      <c r="D37" s="61"/>
    </row>
    <row r="38" spans="1:4" x14ac:dyDescent="0.25">
      <c r="A38" s="16" t="s">
        <v>33</v>
      </c>
      <c r="B38" s="61" t="s">
        <v>34</v>
      </c>
      <c r="C38" s="61"/>
      <c r="D38" s="61"/>
    </row>
    <row r="39" spans="1:4" ht="14.45" customHeight="1" x14ac:dyDescent="0.25">
      <c r="B39"/>
      <c r="C39" s="16" t="s">
        <v>94</v>
      </c>
    </row>
  </sheetData>
  <mergeCells count="6">
    <mergeCell ref="B38:D38"/>
    <mergeCell ref="B37:D37"/>
    <mergeCell ref="A1:D1"/>
    <mergeCell ref="A2:D2"/>
    <mergeCell ref="A3:D3"/>
    <mergeCell ref="A4:D4"/>
  </mergeCells>
  <printOptions horizontalCentered="1"/>
  <pageMargins left="0.70866141732283472" right="0.70866141732283472" top="0.9448818897637796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82"/>
  <sheetViews>
    <sheetView topLeftCell="A61" workbookViewId="0">
      <selection activeCell="D73" sqref="D73"/>
    </sheetView>
  </sheetViews>
  <sheetFormatPr baseColWidth="10" defaultRowHeight="15" x14ac:dyDescent="0.25"/>
  <cols>
    <col min="1" max="1" width="52.85546875" customWidth="1"/>
    <col min="2" max="4" width="14.7109375" style="1" customWidth="1"/>
    <col min="5" max="5" width="8.7109375" customWidth="1"/>
    <col min="6" max="6" width="13.85546875" style="1" customWidth="1"/>
    <col min="7" max="7" width="13.42578125" style="1" customWidth="1"/>
  </cols>
  <sheetData>
    <row r="1" spans="1:8" x14ac:dyDescent="0.25">
      <c r="A1" s="3" t="s">
        <v>79</v>
      </c>
    </row>
    <row r="3" spans="1:8" x14ac:dyDescent="0.25">
      <c r="F3" s="64" t="s">
        <v>50</v>
      </c>
      <c r="G3" s="64"/>
      <c r="H3" t="s">
        <v>53</v>
      </c>
    </row>
    <row r="4" spans="1:8" x14ac:dyDescent="0.25">
      <c r="A4" s="5"/>
      <c r="B4" s="6" t="s">
        <v>2</v>
      </c>
      <c r="C4" s="6" t="s">
        <v>3</v>
      </c>
      <c r="D4" s="9" t="s">
        <v>31</v>
      </c>
      <c r="F4" s="17" t="s">
        <v>51</v>
      </c>
      <c r="G4" s="17" t="s">
        <v>52</v>
      </c>
    </row>
    <row r="5" spans="1:8" x14ac:dyDescent="0.25">
      <c r="A5" s="3" t="s">
        <v>1</v>
      </c>
      <c r="B5" s="7"/>
      <c r="C5" s="7"/>
      <c r="D5" s="10"/>
    </row>
    <row r="6" spans="1:8" x14ac:dyDescent="0.25">
      <c r="A6" s="3" t="s">
        <v>4</v>
      </c>
      <c r="B6" s="7"/>
      <c r="C6" s="7"/>
      <c r="D6" s="10"/>
    </row>
    <row r="7" spans="1:8" x14ac:dyDescent="0.25">
      <c r="A7" t="s">
        <v>5</v>
      </c>
      <c r="B7" s="8">
        <v>62092636</v>
      </c>
      <c r="C7" s="8">
        <v>62214815</v>
      </c>
      <c r="D7" s="11">
        <f>+B7-C7</f>
        <v>-122179</v>
      </c>
      <c r="F7" s="1">
        <v>122179</v>
      </c>
    </row>
    <row r="8" spans="1:8" x14ac:dyDescent="0.25">
      <c r="A8" t="s">
        <v>54</v>
      </c>
      <c r="B8" s="8">
        <v>60296554</v>
      </c>
      <c r="C8" s="8">
        <v>17066777</v>
      </c>
      <c r="D8" s="11">
        <f t="shared" ref="D8:D9" si="0">+B8-C8</f>
        <v>43229777</v>
      </c>
      <c r="G8" s="18">
        <v>43229777</v>
      </c>
      <c r="H8" t="s">
        <v>56</v>
      </c>
    </row>
    <row r="9" spans="1:8" x14ac:dyDescent="0.25">
      <c r="A9" t="s">
        <v>55</v>
      </c>
      <c r="B9" s="8">
        <f>2438640+79955027</f>
        <v>82393667</v>
      </c>
      <c r="C9" s="8">
        <v>19181000</v>
      </c>
      <c r="D9" s="11">
        <f t="shared" si="0"/>
        <v>63212667</v>
      </c>
      <c r="G9" s="18">
        <v>63212667</v>
      </c>
      <c r="H9" t="s">
        <v>56</v>
      </c>
    </row>
    <row r="10" spans="1:8" x14ac:dyDescent="0.25">
      <c r="B10" s="8"/>
      <c r="C10" s="8"/>
      <c r="D10" s="11"/>
    </row>
    <row r="11" spans="1:8" x14ac:dyDescent="0.25">
      <c r="A11" s="3" t="s">
        <v>6</v>
      </c>
      <c r="B11" s="12">
        <f>SUM(B7:B10)</f>
        <v>204782857</v>
      </c>
      <c r="C11" s="12">
        <f>SUM(C7:C10)</f>
        <v>98462592</v>
      </c>
      <c r="D11" s="13">
        <f>SUM(D6:D8)</f>
        <v>43107598</v>
      </c>
    </row>
    <row r="12" spans="1:8" x14ac:dyDescent="0.25">
      <c r="B12" s="8"/>
      <c r="C12" s="8"/>
      <c r="D12" s="11"/>
    </row>
    <row r="13" spans="1:8" x14ac:dyDescent="0.25">
      <c r="A13" s="3" t="s">
        <v>7</v>
      </c>
      <c r="B13" s="8"/>
      <c r="C13" s="8"/>
      <c r="D13" s="11"/>
    </row>
    <row r="14" spans="1:8" x14ac:dyDescent="0.25">
      <c r="A14" t="s">
        <v>8</v>
      </c>
      <c r="B14" s="8">
        <f>2220447+2000000</f>
        <v>4220447</v>
      </c>
      <c r="C14" s="8">
        <v>1520647</v>
      </c>
      <c r="D14" s="11">
        <f t="shared" ref="D14:D15" si="1">+B14-C14</f>
        <v>2699800</v>
      </c>
      <c r="G14" s="18">
        <v>2699800</v>
      </c>
      <c r="H14" t="s">
        <v>58</v>
      </c>
    </row>
    <row r="15" spans="1:8" x14ac:dyDescent="0.25">
      <c r="A15" s="3" t="s">
        <v>57</v>
      </c>
      <c r="B15" s="8">
        <v>-361488</v>
      </c>
      <c r="C15" s="8"/>
      <c r="D15" s="11">
        <f t="shared" si="1"/>
        <v>-361488</v>
      </c>
      <c r="F15" s="1">
        <v>361488</v>
      </c>
      <c r="H15" t="s">
        <v>56</v>
      </c>
    </row>
    <row r="16" spans="1:8" x14ac:dyDescent="0.25">
      <c r="A16" s="3" t="s">
        <v>9</v>
      </c>
      <c r="B16" s="12">
        <f>SUM(B14:B15)</f>
        <v>3858959</v>
      </c>
      <c r="C16" s="12">
        <f t="shared" ref="C16:D16" si="2">SUM(C14:C15)</f>
        <v>1520647</v>
      </c>
      <c r="D16" s="12">
        <f t="shared" si="2"/>
        <v>2338312</v>
      </c>
      <c r="F16" s="4"/>
      <c r="G16" s="4"/>
    </row>
    <row r="17" spans="1:10" x14ac:dyDescent="0.25">
      <c r="B17" s="8"/>
      <c r="C17" s="8"/>
      <c r="D17" s="11"/>
    </row>
    <row r="18" spans="1:10" ht="15.75" thickBot="1" x14ac:dyDescent="0.3">
      <c r="A18" s="3" t="s">
        <v>10</v>
      </c>
      <c r="B18" s="14">
        <f>+B11+B16</f>
        <v>208641816</v>
      </c>
      <c r="C18" s="14">
        <f>+C11+C16</f>
        <v>99983239</v>
      </c>
      <c r="D18" s="15">
        <v>175508002</v>
      </c>
    </row>
    <row r="19" spans="1:10" ht="15.75" thickTop="1" x14ac:dyDescent="0.25">
      <c r="B19" s="8"/>
      <c r="C19" s="8"/>
      <c r="D19" s="11"/>
    </row>
    <row r="20" spans="1:10" x14ac:dyDescent="0.25">
      <c r="A20" s="3" t="s">
        <v>11</v>
      </c>
      <c r="B20" s="8"/>
      <c r="C20" s="8"/>
      <c r="D20" s="11"/>
    </row>
    <row r="21" spans="1:10" x14ac:dyDescent="0.25">
      <c r="A21" s="3" t="s">
        <v>12</v>
      </c>
      <c r="B21" s="8"/>
      <c r="C21" s="8"/>
      <c r="D21" s="11"/>
    </row>
    <row r="22" spans="1:10" x14ac:dyDescent="0.25">
      <c r="A22" t="s">
        <v>13</v>
      </c>
      <c r="B22" s="8">
        <v>40834881</v>
      </c>
      <c r="C22" s="8">
        <v>4204054</v>
      </c>
      <c r="D22" s="11">
        <f t="shared" ref="D22:D24" si="3">+B22-C22</f>
        <v>36630827</v>
      </c>
      <c r="F22" s="18">
        <v>36630827</v>
      </c>
      <c r="H22" t="s">
        <v>56</v>
      </c>
    </row>
    <row r="23" spans="1:10" x14ac:dyDescent="0.25">
      <c r="A23" t="s">
        <v>40</v>
      </c>
      <c r="B23" s="8">
        <v>67403244</v>
      </c>
      <c r="C23" s="8">
        <v>25745000</v>
      </c>
      <c r="D23" s="11">
        <f t="shared" si="3"/>
        <v>41658244</v>
      </c>
      <c r="F23" s="18">
        <v>41658244</v>
      </c>
      <c r="H23" t="s">
        <v>56</v>
      </c>
    </row>
    <row r="24" spans="1:10" x14ac:dyDescent="0.25">
      <c r="A24" t="s">
        <v>14</v>
      </c>
      <c r="B24" s="8">
        <v>2657995</v>
      </c>
      <c r="C24" s="8">
        <v>0</v>
      </c>
      <c r="D24" s="11">
        <f t="shared" si="3"/>
        <v>2657995</v>
      </c>
      <c r="F24" s="18">
        <v>2657995</v>
      </c>
      <c r="H24" t="s">
        <v>56</v>
      </c>
    </row>
    <row r="25" spans="1:10" x14ac:dyDescent="0.25">
      <c r="A25" s="3" t="s">
        <v>15</v>
      </c>
      <c r="B25" s="12">
        <f>SUM(B22:B24)</f>
        <v>110896120</v>
      </c>
      <c r="C25" s="12">
        <f>SUM(C22:C24)</f>
        <v>29949054</v>
      </c>
      <c r="D25" s="13">
        <f>SUM(D22:D24)</f>
        <v>80947066</v>
      </c>
      <c r="F25" s="4"/>
      <c r="G25" s="4"/>
    </row>
    <row r="26" spans="1:10" x14ac:dyDescent="0.25">
      <c r="B26" s="8"/>
      <c r="C26" s="8"/>
      <c r="D26" s="11"/>
    </row>
    <row r="27" spans="1:10" x14ac:dyDescent="0.25">
      <c r="A27" s="3" t="s">
        <v>16</v>
      </c>
      <c r="B27" s="8"/>
      <c r="C27" s="8"/>
      <c r="D27" s="11"/>
    </row>
    <row r="28" spans="1:10" x14ac:dyDescent="0.25">
      <c r="A28" t="s">
        <v>41</v>
      </c>
      <c r="B28" s="8">
        <v>39817100</v>
      </c>
      <c r="C28" s="8">
        <v>29817100</v>
      </c>
      <c r="D28" s="11">
        <f t="shared" ref="D28:D30" si="4">+B28-C28</f>
        <v>10000000</v>
      </c>
      <c r="F28" s="1">
        <v>10000000</v>
      </c>
      <c r="H28" t="s">
        <v>59</v>
      </c>
    </row>
    <row r="29" spans="1:10" x14ac:dyDescent="0.25">
      <c r="A29" t="s">
        <v>18</v>
      </c>
      <c r="B29" s="8">
        <v>47175511</v>
      </c>
      <c r="C29" s="8">
        <v>40217085</v>
      </c>
      <c r="D29" s="11">
        <f t="shared" si="4"/>
        <v>6958426</v>
      </c>
      <c r="F29" s="1">
        <v>6958426</v>
      </c>
      <c r="H29" t="s">
        <v>59</v>
      </c>
    </row>
    <row r="30" spans="1:10" x14ac:dyDescent="0.25">
      <c r="A30" t="s">
        <v>30</v>
      </c>
      <c r="B30" s="8">
        <v>10753085</v>
      </c>
      <c r="C30" s="8">
        <v>0</v>
      </c>
      <c r="D30" s="11">
        <f t="shared" si="4"/>
        <v>10753085</v>
      </c>
      <c r="F30" s="1">
        <v>10753085</v>
      </c>
      <c r="H30" t="s">
        <v>59</v>
      </c>
      <c r="J30" s="1">
        <f>+C29-B30</f>
        <v>29464000</v>
      </c>
    </row>
    <row r="31" spans="1:10" x14ac:dyDescent="0.25">
      <c r="A31" s="3" t="s">
        <v>19</v>
      </c>
      <c r="B31" s="12">
        <f>SUM(B28:B30)</f>
        <v>97745696</v>
      </c>
      <c r="C31" s="12">
        <f>SUM(C28:C30)</f>
        <v>70034185</v>
      </c>
      <c r="D31" s="13">
        <f>SUM(D28:D30)</f>
        <v>27711511</v>
      </c>
    </row>
    <row r="32" spans="1:10" x14ac:dyDescent="0.25">
      <c r="B32" s="8"/>
      <c r="C32" s="8"/>
      <c r="D32" s="11"/>
    </row>
    <row r="33" spans="1:7" ht="15.75" thickBot="1" x14ac:dyDescent="0.3">
      <c r="A33" s="3" t="s">
        <v>20</v>
      </c>
      <c r="B33" s="14">
        <f>+B25+B31</f>
        <v>208641816</v>
      </c>
      <c r="C33" s="14">
        <f>+C25+C31</f>
        <v>99983239</v>
      </c>
      <c r="D33" s="15">
        <f>+B33-C33</f>
        <v>108658577</v>
      </c>
      <c r="F33" s="1">
        <f>SUM(F5:F32)</f>
        <v>109142244</v>
      </c>
      <c r="G33" s="1">
        <f>SUM(G5:G32)</f>
        <v>109142244</v>
      </c>
    </row>
    <row r="34" spans="1:7" ht="15.75" thickTop="1" x14ac:dyDescent="0.25">
      <c r="G34" s="1">
        <f>+G33-+F33</f>
        <v>0</v>
      </c>
    </row>
    <row r="35" spans="1:7" x14ac:dyDescent="0.25">
      <c r="A35" s="62" t="s">
        <v>99</v>
      </c>
      <c r="B35" s="62"/>
      <c r="C35" s="62"/>
      <c r="D35" s="62"/>
    </row>
    <row r="36" spans="1:7" x14ac:dyDescent="0.25">
      <c r="A36" s="62" t="s">
        <v>100</v>
      </c>
      <c r="B36" s="62"/>
      <c r="C36" s="62"/>
      <c r="D36" s="62"/>
    </row>
    <row r="37" spans="1:7" x14ac:dyDescent="0.25">
      <c r="A37" s="62" t="s">
        <v>81</v>
      </c>
      <c r="B37" s="62"/>
      <c r="C37" s="62"/>
      <c r="D37" s="62"/>
    </row>
    <row r="38" spans="1:7" x14ac:dyDescent="0.25">
      <c r="A38" s="62" t="s">
        <v>80</v>
      </c>
      <c r="B38" s="62"/>
      <c r="C38" s="62"/>
      <c r="D38" s="62"/>
    </row>
    <row r="39" spans="1:7" x14ac:dyDescent="0.25">
      <c r="A39" s="62" t="s">
        <v>82</v>
      </c>
      <c r="B39" s="62"/>
      <c r="C39" s="62"/>
      <c r="D39" s="62"/>
    </row>
    <row r="41" spans="1:7" x14ac:dyDescent="0.25">
      <c r="A41" t="s">
        <v>48</v>
      </c>
      <c r="B41" s="20"/>
      <c r="C41" s="20"/>
      <c r="D41" s="20">
        <v>47175511</v>
      </c>
    </row>
    <row r="42" spans="1:7" x14ac:dyDescent="0.25">
      <c r="A42" t="s">
        <v>60</v>
      </c>
      <c r="B42" s="20"/>
      <c r="C42" s="20"/>
      <c r="D42" s="20">
        <v>361488</v>
      </c>
    </row>
    <row r="43" spans="1:7" s="3" customFormat="1" x14ac:dyDescent="0.25">
      <c r="A43" s="3" t="s">
        <v>61</v>
      </c>
      <c r="B43" s="13"/>
      <c r="C43" s="13"/>
      <c r="D43" s="13">
        <f>+D41+D42</f>
        <v>47536999</v>
      </c>
      <c r="F43" s="4"/>
      <c r="G43" s="4"/>
    </row>
    <row r="44" spans="1:7" x14ac:dyDescent="0.25">
      <c r="B44" s="20"/>
      <c r="C44" s="20"/>
      <c r="D44" s="20"/>
    </row>
    <row r="45" spans="1:7" x14ac:dyDescent="0.25">
      <c r="A45" s="19" t="s">
        <v>62</v>
      </c>
      <c r="B45" s="20"/>
      <c r="C45" s="20"/>
      <c r="D45" s="20"/>
    </row>
    <row r="46" spans="1:7" x14ac:dyDescent="0.25">
      <c r="A46" t="s">
        <v>63</v>
      </c>
      <c r="B46" s="20"/>
      <c r="C46" s="20">
        <f>SUM(B47:B49)</f>
        <v>80947066</v>
      </c>
      <c r="D46" s="20"/>
    </row>
    <row r="47" spans="1:7" x14ac:dyDescent="0.25">
      <c r="A47" t="s">
        <v>64</v>
      </c>
      <c r="B47" s="20">
        <v>36630827</v>
      </c>
      <c r="C47" s="20"/>
      <c r="D47" s="20"/>
    </row>
    <row r="48" spans="1:7" x14ac:dyDescent="0.25">
      <c r="A48" t="s">
        <v>65</v>
      </c>
      <c r="B48" s="20">
        <v>41658244</v>
      </c>
      <c r="C48" s="20"/>
      <c r="D48" s="20"/>
    </row>
    <row r="49" spans="1:7" x14ac:dyDescent="0.25">
      <c r="A49" t="s">
        <v>66</v>
      </c>
      <c r="B49" s="20">
        <v>2657995</v>
      </c>
      <c r="C49" s="20"/>
      <c r="D49" s="20"/>
    </row>
    <row r="50" spans="1:7" x14ac:dyDescent="0.25">
      <c r="B50" s="20"/>
      <c r="C50" s="20"/>
      <c r="D50" s="20"/>
    </row>
    <row r="51" spans="1:7" x14ac:dyDescent="0.25">
      <c r="A51" t="s">
        <v>67</v>
      </c>
      <c r="B51" s="20"/>
      <c r="C51" s="20">
        <f>SUM(B52:B53)</f>
        <v>106442444</v>
      </c>
      <c r="D51" s="20"/>
    </row>
    <row r="52" spans="1:7" x14ac:dyDescent="0.25">
      <c r="A52" t="s">
        <v>54</v>
      </c>
      <c r="B52" s="13">
        <v>43229777</v>
      </c>
      <c r="C52" s="20"/>
      <c r="D52" s="20"/>
    </row>
    <row r="53" spans="1:7" x14ac:dyDescent="0.25">
      <c r="A53" t="s">
        <v>55</v>
      </c>
      <c r="B53" s="13">
        <v>63212667</v>
      </c>
      <c r="C53" s="20"/>
      <c r="D53" s="20"/>
    </row>
    <row r="54" spans="1:7" x14ac:dyDescent="0.25">
      <c r="B54" s="20"/>
      <c r="C54" s="20"/>
      <c r="D54" s="20"/>
    </row>
    <row r="55" spans="1:7" s="3" customFormat="1" x14ac:dyDescent="0.25">
      <c r="A55" s="3" t="s">
        <v>70</v>
      </c>
      <c r="B55" s="13"/>
      <c r="C55" s="13"/>
      <c r="D55" s="13">
        <f>+C46-C51</f>
        <v>-25495378</v>
      </c>
      <c r="F55" s="4"/>
      <c r="G55" s="4"/>
    </row>
    <row r="56" spans="1:7" x14ac:dyDescent="0.25">
      <c r="B56" s="20"/>
      <c r="C56" s="20"/>
      <c r="D56" s="20"/>
    </row>
    <row r="57" spans="1:7" x14ac:dyDescent="0.25">
      <c r="A57" s="19" t="s">
        <v>68</v>
      </c>
      <c r="B57" s="20"/>
      <c r="C57" s="20"/>
      <c r="D57" s="20"/>
    </row>
    <row r="58" spans="1:7" x14ac:dyDescent="0.25">
      <c r="A58" t="s">
        <v>69</v>
      </c>
      <c r="B58" s="20"/>
      <c r="C58" s="20">
        <v>0</v>
      </c>
      <c r="D58" s="20"/>
    </row>
    <row r="59" spans="1:7" x14ac:dyDescent="0.25">
      <c r="A59" t="s">
        <v>67</v>
      </c>
      <c r="B59" s="20"/>
      <c r="C59" s="20">
        <f>+B60</f>
        <v>2699800</v>
      </c>
      <c r="D59" s="20"/>
    </row>
    <row r="60" spans="1:7" x14ac:dyDescent="0.25">
      <c r="A60" t="s">
        <v>8</v>
      </c>
      <c r="B60" s="20">
        <v>2699800</v>
      </c>
      <c r="C60" s="20"/>
      <c r="D60" s="20"/>
    </row>
    <row r="61" spans="1:7" x14ac:dyDescent="0.25">
      <c r="B61" s="20"/>
      <c r="C61" s="20"/>
      <c r="D61" s="20"/>
    </row>
    <row r="62" spans="1:7" s="3" customFormat="1" x14ac:dyDescent="0.25">
      <c r="A62" s="3" t="s">
        <v>74</v>
      </c>
      <c r="B62" s="13"/>
      <c r="C62" s="13"/>
      <c r="D62" s="13">
        <f>+C58-C59</f>
        <v>-2699800</v>
      </c>
      <c r="F62" s="4"/>
      <c r="G62" s="4"/>
    </row>
    <row r="63" spans="1:7" x14ac:dyDescent="0.25">
      <c r="B63" s="20"/>
      <c r="C63" s="20"/>
      <c r="D63" s="20"/>
    </row>
    <row r="64" spans="1:7" x14ac:dyDescent="0.25">
      <c r="A64" t="s">
        <v>71</v>
      </c>
      <c r="B64" s="20"/>
      <c r="C64" s="20"/>
      <c r="D64" s="20"/>
    </row>
    <row r="65" spans="1:7" x14ac:dyDescent="0.25">
      <c r="A65" t="s">
        <v>63</v>
      </c>
      <c r="B65" s="20"/>
      <c r="C65" s="20">
        <f>SUM(B66:B67)</f>
        <v>10000000</v>
      </c>
      <c r="D65" s="20"/>
    </row>
    <row r="66" spans="1:7" x14ac:dyDescent="0.25">
      <c r="A66" t="s">
        <v>41</v>
      </c>
      <c r="B66" s="20">
        <v>10000000</v>
      </c>
      <c r="C66" s="20"/>
      <c r="D66" s="20"/>
    </row>
    <row r="67" spans="1:7" x14ac:dyDescent="0.25">
      <c r="B67" s="20"/>
      <c r="C67" s="20"/>
      <c r="D67" s="20"/>
    </row>
    <row r="68" spans="1:7" x14ac:dyDescent="0.25">
      <c r="A68" t="s">
        <v>72</v>
      </c>
      <c r="B68" s="20"/>
      <c r="C68" s="20">
        <f>+B69</f>
        <v>29464000</v>
      </c>
      <c r="D68" s="20"/>
    </row>
    <row r="69" spans="1:7" x14ac:dyDescent="0.25">
      <c r="A69" t="s">
        <v>78</v>
      </c>
      <c r="B69" s="20">
        <v>29464000</v>
      </c>
      <c r="C69" s="20"/>
      <c r="D69" s="20"/>
    </row>
    <row r="70" spans="1:7" x14ac:dyDescent="0.25">
      <c r="B70" s="20"/>
      <c r="C70" s="20"/>
      <c r="D70" s="20"/>
    </row>
    <row r="71" spans="1:7" s="3" customFormat="1" x14ac:dyDescent="0.25">
      <c r="A71" s="3" t="s">
        <v>73</v>
      </c>
      <c r="B71" s="13"/>
      <c r="C71" s="13"/>
      <c r="D71" s="13">
        <f>C65-C68</f>
        <v>-19464000</v>
      </c>
      <c r="F71" s="4"/>
      <c r="G71" s="4"/>
    </row>
    <row r="72" spans="1:7" x14ac:dyDescent="0.25">
      <c r="B72" s="20"/>
      <c r="C72" s="20"/>
      <c r="D72" s="20"/>
    </row>
    <row r="73" spans="1:7" x14ac:dyDescent="0.25">
      <c r="A73" t="s">
        <v>75</v>
      </c>
      <c r="B73" s="20"/>
      <c r="C73" s="20"/>
      <c r="D73" s="20">
        <f>SUM(D43:D72)</f>
        <v>-122179</v>
      </c>
    </row>
    <row r="74" spans="1:7" x14ac:dyDescent="0.25">
      <c r="A74" t="s">
        <v>76</v>
      </c>
      <c r="B74" s="20"/>
      <c r="C74" s="20"/>
      <c r="D74" s="20">
        <v>62214815</v>
      </c>
    </row>
    <row r="75" spans="1:7" x14ac:dyDescent="0.25">
      <c r="A75" t="s">
        <v>77</v>
      </c>
      <c r="B75" s="20"/>
      <c r="C75" s="20"/>
      <c r="D75" s="20">
        <f>+D73+D74</f>
        <v>62092636</v>
      </c>
    </row>
    <row r="80" spans="1:7" x14ac:dyDescent="0.25">
      <c r="A80" s="16"/>
      <c r="B80" s="61"/>
      <c r="C80" s="61"/>
      <c r="D80" s="61"/>
    </row>
    <row r="81" spans="1:4" x14ac:dyDescent="0.25">
      <c r="A81" s="16" t="s">
        <v>33</v>
      </c>
      <c r="B81" s="61" t="s">
        <v>34</v>
      </c>
      <c r="C81" s="61"/>
      <c r="D81" s="61"/>
    </row>
    <row r="82" spans="1:4" x14ac:dyDescent="0.25">
      <c r="B82"/>
      <c r="C82" s="16" t="s">
        <v>94</v>
      </c>
      <c r="D82"/>
    </row>
  </sheetData>
  <mergeCells count="8">
    <mergeCell ref="A39:D39"/>
    <mergeCell ref="B80:D80"/>
    <mergeCell ref="B81:D81"/>
    <mergeCell ref="F3:G3"/>
    <mergeCell ref="A35:D35"/>
    <mergeCell ref="A36:D36"/>
    <mergeCell ref="A37:D37"/>
    <mergeCell ref="A38:D38"/>
  </mergeCells>
  <printOptions horizontalCentered="1"/>
  <pageMargins left="0.70866141732283472" right="0.70866141732283472" top="0.94488188976377963" bottom="0.74803149606299213" header="0.31496062992125984" footer="0.31496062992125984"/>
  <pageSetup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0"/>
  <sheetViews>
    <sheetView workbookViewId="0">
      <selection activeCell="A12" sqref="A12"/>
    </sheetView>
  </sheetViews>
  <sheetFormatPr baseColWidth="10" defaultRowHeight="15" x14ac:dyDescent="0.25"/>
  <cols>
    <col min="1" max="1" width="45.85546875" customWidth="1"/>
    <col min="2" max="3" width="17.7109375" style="1" bestFit="1" customWidth="1"/>
    <col min="4" max="4" width="14.7109375" style="1" customWidth="1"/>
    <col min="5" max="5" width="8.28515625" customWidth="1"/>
  </cols>
  <sheetData>
    <row r="1" spans="1:4" x14ac:dyDescent="0.25">
      <c r="A1" s="62" t="s">
        <v>95</v>
      </c>
      <c r="B1" s="62"/>
      <c r="C1" s="62"/>
      <c r="D1" s="62"/>
    </row>
    <row r="2" spans="1:4" x14ac:dyDescent="0.25">
      <c r="A2" s="62" t="s">
        <v>101</v>
      </c>
      <c r="B2" s="62"/>
      <c r="C2" s="62"/>
      <c r="D2" s="62"/>
    </row>
    <row r="3" spans="1:4" ht="27" customHeight="1" x14ac:dyDescent="0.25">
      <c r="A3" s="63" t="s">
        <v>93</v>
      </c>
      <c r="B3" s="62"/>
      <c r="C3" s="62"/>
      <c r="D3" s="62"/>
    </row>
    <row r="4" spans="1:4" ht="14.45" x14ac:dyDescent="0.3">
      <c r="A4" s="62" t="s">
        <v>0</v>
      </c>
      <c r="B4" s="62"/>
      <c r="C4" s="62"/>
      <c r="D4" s="62"/>
    </row>
    <row r="6" spans="1:4" x14ac:dyDescent="0.25">
      <c r="B6" s="21" t="s">
        <v>91</v>
      </c>
      <c r="C6" s="21" t="s">
        <v>90</v>
      </c>
      <c r="D6" s="21" t="s">
        <v>31</v>
      </c>
    </row>
    <row r="7" spans="1:4" x14ac:dyDescent="0.25">
      <c r="B7" s="21"/>
      <c r="C7" s="21"/>
      <c r="D7" s="21"/>
    </row>
    <row r="8" spans="1:4" s="2" customFormat="1" x14ac:dyDescent="0.25">
      <c r="A8" s="3" t="s">
        <v>16</v>
      </c>
      <c r="B8" s="20"/>
      <c r="C8" s="20"/>
      <c r="D8" s="20"/>
    </row>
    <row r="9" spans="1:4" s="2" customFormat="1" x14ac:dyDescent="0.25">
      <c r="A9" t="s">
        <v>17</v>
      </c>
      <c r="B9" s="20">
        <v>39817100</v>
      </c>
      <c r="C9" s="20">
        <v>29817100</v>
      </c>
      <c r="D9" s="20">
        <f>+B9-C9</f>
        <v>10000000</v>
      </c>
    </row>
    <row r="10" spans="1:4" x14ac:dyDescent="0.25">
      <c r="A10" t="s">
        <v>36</v>
      </c>
      <c r="B10" s="20">
        <f>+'ESTADO DE SITUAC FINANCIERA'!B30</f>
        <v>47175511</v>
      </c>
      <c r="C10" s="20">
        <f>+'ESTADO DE SITUAC FINANCIERA'!C30</f>
        <v>40217085</v>
      </c>
      <c r="D10" s="20">
        <f t="shared" ref="D10:D11" si="0">+B10-C10</f>
        <v>6958426</v>
      </c>
    </row>
    <row r="11" spans="1:4" x14ac:dyDescent="0.25">
      <c r="A11" t="s">
        <v>30</v>
      </c>
      <c r="B11" s="20">
        <v>10753085</v>
      </c>
      <c r="C11" s="20"/>
      <c r="D11" s="20">
        <f t="shared" si="0"/>
        <v>10753085</v>
      </c>
    </row>
    <row r="12" spans="1:4" x14ac:dyDescent="0.25">
      <c r="A12" s="3" t="s">
        <v>19</v>
      </c>
      <c r="B12" s="13">
        <f>SUM(B8:B11)</f>
        <v>97745696</v>
      </c>
      <c r="C12" s="13">
        <f>SUM(C8:C11)</f>
        <v>70034185</v>
      </c>
      <c r="D12" s="13">
        <f>SUM(D8:D11)</f>
        <v>27711511</v>
      </c>
    </row>
    <row r="18" spans="1:4" x14ac:dyDescent="0.25">
      <c r="A18" s="16"/>
      <c r="B18" s="61"/>
      <c r="C18" s="61"/>
      <c r="D18" s="61"/>
    </row>
    <row r="19" spans="1:4" x14ac:dyDescent="0.25">
      <c r="A19" s="16" t="s">
        <v>33</v>
      </c>
      <c r="B19" s="61" t="s">
        <v>34</v>
      </c>
      <c r="C19" s="61"/>
      <c r="D19" s="61"/>
    </row>
    <row r="20" spans="1:4" ht="14.45" customHeight="1" x14ac:dyDescent="0.25">
      <c r="B20"/>
      <c r="C20" s="16" t="s">
        <v>94</v>
      </c>
      <c r="D20"/>
    </row>
  </sheetData>
  <mergeCells count="6">
    <mergeCell ref="B19:D19"/>
    <mergeCell ref="A1:D1"/>
    <mergeCell ref="A2:D2"/>
    <mergeCell ref="A3:D3"/>
    <mergeCell ref="A4:D4"/>
    <mergeCell ref="B18:D18"/>
  </mergeCells>
  <printOptions horizontalCentered="1"/>
  <pageMargins left="0.70866141732283472" right="0.70866141732283472" top="0.9448818897637796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workbookViewId="0">
      <selection activeCell="B16" sqref="B16"/>
    </sheetView>
  </sheetViews>
  <sheetFormatPr baseColWidth="10" defaultRowHeight="15" x14ac:dyDescent="0.25"/>
  <cols>
    <col min="1" max="1" width="43.85546875" customWidth="1"/>
    <col min="2" max="2" width="40.140625" customWidth="1"/>
  </cols>
  <sheetData>
    <row r="1" spans="1:3" x14ac:dyDescent="0.25">
      <c r="A1" s="3" t="s">
        <v>102</v>
      </c>
      <c r="B1" s="25"/>
    </row>
    <row r="2" spans="1:3" x14ac:dyDescent="0.25">
      <c r="B2" s="25"/>
    </row>
    <row r="3" spans="1:3" x14ac:dyDescent="0.25">
      <c r="A3" s="24" t="s">
        <v>103</v>
      </c>
      <c r="B3" s="26" t="s">
        <v>104</v>
      </c>
      <c r="C3" s="24" t="s">
        <v>105</v>
      </c>
    </row>
    <row r="4" spans="1:3" x14ac:dyDescent="0.25">
      <c r="A4" s="24" t="s">
        <v>103</v>
      </c>
      <c r="B4" s="24" t="s">
        <v>106</v>
      </c>
      <c r="C4" s="24" t="s">
        <v>107</v>
      </c>
    </row>
    <row r="5" spans="1:3" x14ac:dyDescent="0.25">
      <c r="A5" s="24" t="s">
        <v>103</v>
      </c>
      <c r="B5" s="26" t="s">
        <v>108</v>
      </c>
      <c r="C5" s="24" t="s">
        <v>109</v>
      </c>
    </row>
    <row r="6" spans="1:3" x14ac:dyDescent="0.25">
      <c r="A6" s="24" t="s">
        <v>103</v>
      </c>
      <c r="B6" s="26" t="s">
        <v>110</v>
      </c>
      <c r="C6" s="24" t="s">
        <v>111</v>
      </c>
    </row>
    <row r="7" spans="1:3" x14ac:dyDescent="0.25">
      <c r="A7" s="24" t="s">
        <v>103</v>
      </c>
      <c r="B7" s="26" t="s">
        <v>112</v>
      </c>
      <c r="C7" s="24" t="s">
        <v>113</v>
      </c>
    </row>
    <row r="8" spans="1:3" x14ac:dyDescent="0.25">
      <c r="A8" s="24" t="s">
        <v>103</v>
      </c>
      <c r="B8" s="26" t="s">
        <v>114</v>
      </c>
      <c r="C8" s="24" t="s">
        <v>115</v>
      </c>
    </row>
    <row r="9" spans="1:3" x14ac:dyDescent="0.25">
      <c r="A9" s="24" t="s">
        <v>116</v>
      </c>
      <c r="B9" s="26" t="s">
        <v>117</v>
      </c>
      <c r="C9" s="24" t="s">
        <v>118</v>
      </c>
    </row>
    <row r="10" spans="1:3" x14ac:dyDescent="0.25">
      <c r="A10" s="24" t="s">
        <v>119</v>
      </c>
      <c r="B10" s="26" t="s">
        <v>120</v>
      </c>
      <c r="C10" s="24" t="s">
        <v>121</v>
      </c>
    </row>
    <row r="11" spans="1:3" x14ac:dyDescent="0.25">
      <c r="A11" s="24" t="s">
        <v>122</v>
      </c>
      <c r="B11" s="26" t="s">
        <v>120</v>
      </c>
      <c r="C11" s="24" t="s">
        <v>121</v>
      </c>
    </row>
    <row r="12" spans="1:3" x14ac:dyDescent="0.25">
      <c r="A12" s="24" t="s">
        <v>123</v>
      </c>
      <c r="B12" s="26" t="s">
        <v>120</v>
      </c>
      <c r="C12" s="24" t="s">
        <v>121</v>
      </c>
    </row>
    <row r="13" spans="1:3" x14ac:dyDescent="0.25">
      <c r="A13" s="24" t="s">
        <v>8</v>
      </c>
      <c r="B13" s="27" t="s">
        <v>124</v>
      </c>
      <c r="C13" s="24" t="s">
        <v>125</v>
      </c>
    </row>
    <row r="14" spans="1:3" x14ac:dyDescent="0.25">
      <c r="A14" s="24" t="s">
        <v>126</v>
      </c>
      <c r="B14" s="27" t="s">
        <v>127</v>
      </c>
      <c r="C14" s="24" t="s">
        <v>128</v>
      </c>
    </row>
    <row r="15" spans="1:3" x14ac:dyDescent="0.25">
      <c r="A15" s="24" t="s">
        <v>129</v>
      </c>
      <c r="B15" s="27" t="s">
        <v>130</v>
      </c>
      <c r="C15" s="24" t="s">
        <v>131</v>
      </c>
    </row>
    <row r="16" spans="1:3" x14ac:dyDescent="0.25">
      <c r="A16" s="24" t="s">
        <v>132</v>
      </c>
      <c r="B16" s="27" t="s">
        <v>133</v>
      </c>
      <c r="C16" s="24" t="s">
        <v>134</v>
      </c>
    </row>
    <row r="17" spans="1:3" x14ac:dyDescent="0.25">
      <c r="A17" s="24" t="s">
        <v>8</v>
      </c>
      <c r="B17" s="27" t="s">
        <v>135</v>
      </c>
      <c r="C17" s="24" t="s">
        <v>136</v>
      </c>
    </row>
    <row r="18" spans="1:3" x14ac:dyDescent="0.25">
      <c r="A18" s="24" t="s">
        <v>137</v>
      </c>
      <c r="B18" s="26" t="s">
        <v>138</v>
      </c>
      <c r="C18" s="24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D9F99-04A3-4CBD-81E7-BA58D72B1651}">
  <dimension ref="A1:E26"/>
  <sheetViews>
    <sheetView topLeftCell="A15" workbookViewId="0">
      <selection activeCell="A34" sqref="A34"/>
    </sheetView>
  </sheetViews>
  <sheetFormatPr baseColWidth="10" defaultRowHeight="15" x14ac:dyDescent="0.25"/>
  <cols>
    <col min="1" max="1" width="45.7109375" customWidth="1"/>
    <col min="2" max="2" width="14.7109375" bestFit="1" customWidth="1"/>
    <col min="3" max="3" width="14.140625" customWidth="1"/>
    <col min="4" max="4" width="15.140625" bestFit="1" customWidth="1"/>
    <col min="5" max="5" width="15.28515625" customWidth="1"/>
  </cols>
  <sheetData>
    <row r="1" spans="1:5" ht="18.75" x14ac:dyDescent="0.25">
      <c r="A1" s="65" t="s">
        <v>140</v>
      </c>
      <c r="B1" s="66"/>
      <c r="C1" s="66"/>
      <c r="D1" s="66"/>
      <c r="E1" s="67"/>
    </row>
    <row r="2" spans="1:5" ht="38.25" x14ac:dyDescent="0.25">
      <c r="A2" s="33" t="s">
        <v>141</v>
      </c>
      <c r="B2" s="29" t="s">
        <v>142</v>
      </c>
      <c r="C2" s="29" t="s">
        <v>143</v>
      </c>
      <c r="D2" s="29" t="s">
        <v>144</v>
      </c>
      <c r="E2" s="34" t="s">
        <v>145</v>
      </c>
    </row>
    <row r="3" spans="1:5" x14ac:dyDescent="0.25">
      <c r="A3" s="35" t="s">
        <v>151</v>
      </c>
      <c r="B3" s="28"/>
      <c r="C3" s="30"/>
      <c r="D3" s="28"/>
      <c r="E3" s="36"/>
    </row>
    <row r="4" spans="1:5" x14ac:dyDescent="0.25">
      <c r="A4" s="35" t="s">
        <v>146</v>
      </c>
      <c r="B4" s="30"/>
      <c r="C4" s="30"/>
      <c r="D4" s="28"/>
      <c r="E4" s="36"/>
    </row>
    <row r="5" spans="1:5" x14ac:dyDescent="0.25">
      <c r="A5" s="37"/>
      <c r="B5" s="31"/>
      <c r="C5" s="31"/>
      <c r="D5" s="31"/>
      <c r="E5" s="38"/>
    </row>
    <row r="6" spans="1:5" x14ac:dyDescent="0.25">
      <c r="A6" s="37"/>
      <c r="B6" s="31"/>
      <c r="C6" s="31"/>
      <c r="D6" s="31"/>
      <c r="E6" s="38"/>
    </row>
    <row r="7" spans="1:5" x14ac:dyDescent="0.25">
      <c r="A7" s="37"/>
      <c r="B7" s="31"/>
      <c r="C7" s="31"/>
      <c r="D7" s="31"/>
      <c r="E7" s="38"/>
    </row>
    <row r="8" spans="1:5" x14ac:dyDescent="0.25">
      <c r="A8" s="37"/>
      <c r="B8" s="31"/>
      <c r="C8" s="31"/>
      <c r="D8" s="31"/>
      <c r="E8" s="38"/>
    </row>
    <row r="9" spans="1:5" x14ac:dyDescent="0.25">
      <c r="A9" s="35" t="s">
        <v>147</v>
      </c>
      <c r="B9" s="30"/>
      <c r="C9" s="30"/>
      <c r="D9" s="28"/>
      <c r="E9" s="36"/>
    </row>
    <row r="10" spans="1:5" x14ac:dyDescent="0.25">
      <c r="A10" s="37"/>
      <c r="B10" s="31"/>
      <c r="C10" s="31"/>
      <c r="D10" s="31"/>
      <c r="E10" s="38"/>
    </row>
    <row r="11" spans="1:5" x14ac:dyDescent="0.25">
      <c r="A11" s="37"/>
      <c r="B11" s="31"/>
      <c r="C11" s="31"/>
      <c r="D11" s="31"/>
      <c r="E11" s="38"/>
    </row>
    <row r="12" spans="1:5" x14ac:dyDescent="0.25">
      <c r="A12" s="37"/>
      <c r="B12" s="31"/>
      <c r="C12" s="31"/>
      <c r="D12" s="31"/>
      <c r="E12" s="38"/>
    </row>
    <row r="13" spans="1:5" x14ac:dyDescent="0.25">
      <c r="A13" s="37"/>
      <c r="B13" s="31"/>
      <c r="C13" s="31"/>
      <c r="D13" s="31"/>
      <c r="E13" s="38"/>
    </row>
    <row r="14" spans="1:5" x14ac:dyDescent="0.25">
      <c r="A14" s="37"/>
      <c r="B14" s="31"/>
      <c r="C14" s="31"/>
      <c r="D14" s="31"/>
      <c r="E14" s="38"/>
    </row>
    <row r="15" spans="1:5" ht="15.75" thickBot="1" x14ac:dyDescent="0.3">
      <c r="A15" s="39" t="s">
        <v>148</v>
      </c>
      <c r="B15" s="40"/>
      <c r="C15" s="40"/>
      <c r="D15" s="40"/>
      <c r="E15" s="41"/>
    </row>
    <row r="16" spans="1:5" ht="15.75" thickBot="1" x14ac:dyDescent="0.3">
      <c r="B16" s="32"/>
      <c r="C16" s="32"/>
      <c r="D16" s="32"/>
      <c r="E16" s="32"/>
    </row>
    <row r="17" spans="1:5" ht="18.75" x14ac:dyDescent="0.25">
      <c r="A17" s="65" t="s">
        <v>149</v>
      </c>
      <c r="B17" s="66"/>
      <c r="C17" s="66"/>
      <c r="D17" s="66"/>
      <c r="E17" s="67"/>
    </row>
    <row r="18" spans="1:5" ht="38.25" x14ac:dyDescent="0.25">
      <c r="A18" s="33" t="s">
        <v>141</v>
      </c>
      <c r="B18" s="29" t="s">
        <v>142</v>
      </c>
      <c r="C18" s="29" t="s">
        <v>143</v>
      </c>
      <c r="D18" s="29" t="s">
        <v>144</v>
      </c>
      <c r="E18" s="34" t="s">
        <v>145</v>
      </c>
    </row>
    <row r="19" spans="1:5" x14ac:dyDescent="0.25">
      <c r="A19" s="35" t="s">
        <v>146</v>
      </c>
      <c r="B19" s="30"/>
      <c r="C19" s="30"/>
      <c r="D19" s="28"/>
      <c r="E19" s="36"/>
    </row>
    <row r="20" spans="1:5" x14ac:dyDescent="0.25">
      <c r="A20" s="37"/>
      <c r="B20" s="31"/>
      <c r="C20" s="31"/>
      <c r="D20" s="31"/>
      <c r="E20" s="38"/>
    </row>
    <row r="21" spans="1:5" x14ac:dyDescent="0.25">
      <c r="A21" s="37"/>
      <c r="B21" s="31"/>
      <c r="C21" s="31"/>
      <c r="D21" s="31"/>
      <c r="E21" s="38"/>
    </row>
    <row r="22" spans="1:5" x14ac:dyDescent="0.25">
      <c r="A22" s="37"/>
      <c r="B22" s="31"/>
      <c r="C22" s="31"/>
      <c r="D22" s="31"/>
      <c r="E22" s="38"/>
    </row>
    <row r="23" spans="1:5" x14ac:dyDescent="0.25">
      <c r="A23" s="37"/>
      <c r="B23" s="31"/>
      <c r="C23" s="31"/>
      <c r="D23" s="31"/>
      <c r="E23" s="38"/>
    </row>
    <row r="24" spans="1:5" x14ac:dyDescent="0.25">
      <c r="A24" s="35" t="s">
        <v>147</v>
      </c>
      <c r="B24" s="30"/>
      <c r="C24" s="30"/>
      <c r="D24" s="30"/>
      <c r="E24" s="36"/>
    </row>
    <row r="25" spans="1:5" x14ac:dyDescent="0.25">
      <c r="A25" s="37"/>
      <c r="B25" s="31"/>
      <c r="C25" s="31"/>
      <c r="D25" s="31"/>
      <c r="E25" s="38"/>
    </row>
    <row r="26" spans="1:5" ht="15.75" thickBot="1" x14ac:dyDescent="0.3">
      <c r="A26" s="39" t="s">
        <v>150</v>
      </c>
      <c r="B26" s="40"/>
      <c r="C26" s="40"/>
      <c r="D26" s="40"/>
      <c r="E26" s="41"/>
    </row>
  </sheetData>
  <mergeCells count="2">
    <mergeCell ref="A1:E1"/>
    <mergeCell ref="A17:E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CB91A-C8F5-41A0-9D92-CFA5AD7A897E}">
  <dimension ref="A1:C194"/>
  <sheetViews>
    <sheetView topLeftCell="A172" workbookViewId="0">
      <selection activeCell="A182" sqref="A182"/>
    </sheetView>
  </sheetViews>
  <sheetFormatPr baseColWidth="10" defaultRowHeight="15" x14ac:dyDescent="0.25"/>
  <cols>
    <col min="1" max="1" width="37.7109375" bestFit="1" customWidth="1"/>
    <col min="2" max="3" width="15.7109375" bestFit="1" customWidth="1"/>
  </cols>
  <sheetData>
    <row r="1" spans="1:3" ht="25.5" x14ac:dyDescent="0.25">
      <c r="A1" s="42" t="s">
        <v>141</v>
      </c>
      <c r="B1" s="29" t="s">
        <v>142</v>
      </c>
      <c r="C1" s="29" t="s">
        <v>144</v>
      </c>
    </row>
    <row r="2" spans="1:3" x14ac:dyDescent="0.25">
      <c r="A2" s="45" t="s">
        <v>152</v>
      </c>
      <c r="B2" s="54"/>
      <c r="C2" s="54"/>
    </row>
    <row r="3" spans="1:3" x14ac:dyDescent="0.25">
      <c r="A3" s="45" t="s">
        <v>153</v>
      </c>
      <c r="B3" s="47"/>
      <c r="C3" s="47"/>
    </row>
    <row r="4" spans="1:3" x14ac:dyDescent="0.25">
      <c r="A4" s="48"/>
      <c r="B4" s="55"/>
      <c r="C4" s="55"/>
    </row>
    <row r="5" spans="1:3" x14ac:dyDescent="0.25">
      <c r="A5" s="48"/>
      <c r="B5" s="55"/>
      <c r="C5" s="48"/>
    </row>
    <row r="6" spans="1:3" s="3" customFormat="1" x14ac:dyDescent="0.25">
      <c r="A6" s="45" t="s">
        <v>230</v>
      </c>
      <c r="B6" s="54"/>
      <c r="C6" s="45"/>
    </row>
    <row r="7" spans="1:3" x14ac:dyDescent="0.25">
      <c r="A7" s="48"/>
      <c r="B7" s="55"/>
      <c r="C7" s="48"/>
    </row>
    <row r="8" spans="1:3" x14ac:dyDescent="0.25">
      <c r="A8" s="48"/>
      <c r="B8" s="55"/>
      <c r="C8" s="48"/>
    </row>
    <row r="9" spans="1:3" x14ac:dyDescent="0.25">
      <c r="A9" s="48"/>
      <c r="B9" s="55"/>
      <c r="C9" s="48"/>
    </row>
    <row r="10" spans="1:3" x14ac:dyDescent="0.25">
      <c r="A10" s="45" t="s">
        <v>154</v>
      </c>
      <c r="B10" s="54"/>
      <c r="C10" s="54"/>
    </row>
    <row r="11" spans="1:3" x14ac:dyDescent="0.25">
      <c r="A11" s="48"/>
      <c r="B11" s="55"/>
      <c r="C11" s="55"/>
    </row>
    <row r="12" spans="1:3" x14ac:dyDescent="0.25">
      <c r="A12" s="48"/>
      <c r="B12" s="55"/>
      <c r="C12" s="48"/>
    </row>
    <row r="13" spans="1:3" x14ac:dyDescent="0.25">
      <c r="A13" s="49"/>
      <c r="B13" s="57"/>
      <c r="C13" s="49"/>
    </row>
    <row r="14" spans="1:3" x14ac:dyDescent="0.25">
      <c r="A14" s="49"/>
      <c r="B14" s="57"/>
      <c r="C14" s="57"/>
    </row>
    <row r="15" spans="1:3" ht="25.5" x14ac:dyDescent="0.25">
      <c r="A15" s="42" t="s">
        <v>141</v>
      </c>
      <c r="B15" s="29" t="s">
        <v>142</v>
      </c>
      <c r="C15" s="29" t="s">
        <v>144</v>
      </c>
    </row>
    <row r="16" spans="1:3" x14ac:dyDescent="0.25">
      <c r="A16" s="45" t="s">
        <v>155</v>
      </c>
      <c r="B16" s="54"/>
      <c r="C16" s="54"/>
    </row>
    <row r="17" spans="1:3" x14ac:dyDescent="0.25">
      <c r="A17" s="48" t="s">
        <v>156</v>
      </c>
      <c r="B17" s="55"/>
      <c r="C17" s="48"/>
    </row>
    <row r="18" spans="1:3" x14ac:dyDescent="0.25">
      <c r="A18" s="48" t="s">
        <v>157</v>
      </c>
      <c r="B18" s="55"/>
      <c r="C18" s="48"/>
    </row>
    <row r="19" spans="1:3" x14ac:dyDescent="0.25">
      <c r="A19" s="45" t="s">
        <v>158</v>
      </c>
      <c r="B19" s="47"/>
      <c r="C19" s="47"/>
    </row>
    <row r="20" spans="1:3" x14ac:dyDescent="0.25">
      <c r="A20" s="48"/>
      <c r="B20" s="55"/>
      <c r="C20" s="55"/>
    </row>
    <row r="21" spans="1:3" x14ac:dyDescent="0.25">
      <c r="A21" s="48"/>
      <c r="B21" s="55"/>
      <c r="C21" s="55"/>
    </row>
    <row r="22" spans="1:3" x14ac:dyDescent="0.25">
      <c r="A22" s="45" t="s">
        <v>159</v>
      </c>
      <c r="B22" s="54"/>
      <c r="C22" s="55"/>
    </row>
    <row r="23" spans="1:3" x14ac:dyDescent="0.25">
      <c r="A23" s="48"/>
      <c r="B23" s="55"/>
      <c r="C23" s="55"/>
    </row>
    <row r="24" spans="1:3" x14ac:dyDescent="0.25">
      <c r="A24" s="45" t="s">
        <v>160</v>
      </c>
      <c r="B24" s="54"/>
      <c r="C24" s="54"/>
    </row>
    <row r="25" spans="1:3" x14ac:dyDescent="0.25">
      <c r="A25" s="48"/>
      <c r="B25" s="55"/>
      <c r="C25" s="55"/>
    </row>
    <row r="26" spans="1:3" x14ac:dyDescent="0.25">
      <c r="A26" s="48"/>
      <c r="B26" s="55"/>
      <c r="C26" s="55"/>
    </row>
    <row r="27" spans="1:3" x14ac:dyDescent="0.25">
      <c r="A27" s="48"/>
      <c r="B27" s="55"/>
      <c r="C27" s="55"/>
    </row>
    <row r="28" spans="1:3" x14ac:dyDescent="0.25">
      <c r="A28" s="48"/>
      <c r="B28" s="55"/>
      <c r="C28" s="55"/>
    </row>
    <row r="29" spans="1:3" x14ac:dyDescent="0.25">
      <c r="A29" s="48"/>
      <c r="B29" s="55"/>
      <c r="C29" s="55"/>
    </row>
    <row r="30" spans="1:3" x14ac:dyDescent="0.25">
      <c r="A30" s="48"/>
      <c r="B30" s="55"/>
      <c r="C30" s="55"/>
    </row>
    <row r="31" spans="1:3" x14ac:dyDescent="0.25">
      <c r="A31" s="48"/>
      <c r="B31" s="55"/>
      <c r="C31" s="55"/>
    </row>
    <row r="32" spans="1:3" x14ac:dyDescent="0.25">
      <c r="A32" s="48" t="s">
        <v>161</v>
      </c>
      <c r="B32" s="55"/>
      <c r="C32" s="55"/>
    </row>
    <row r="33" spans="1:3" x14ac:dyDescent="0.25">
      <c r="A33" s="48"/>
      <c r="B33" s="55"/>
      <c r="C33" s="55"/>
    </row>
    <row r="34" spans="1:3" x14ac:dyDescent="0.25">
      <c r="A34" s="48"/>
      <c r="B34" s="55"/>
      <c r="C34" s="55"/>
    </row>
    <row r="35" spans="1:3" x14ac:dyDescent="0.25">
      <c r="A35" s="48"/>
      <c r="B35" s="55"/>
      <c r="C35" s="55"/>
    </row>
    <row r="36" spans="1:3" x14ac:dyDescent="0.25">
      <c r="A36" s="48" t="s">
        <v>162</v>
      </c>
      <c r="B36" s="55"/>
      <c r="C36" s="55"/>
    </row>
    <row r="37" spans="1:3" x14ac:dyDescent="0.25">
      <c r="A37" s="48"/>
      <c r="B37" s="55"/>
      <c r="C37" s="55"/>
    </row>
    <row r="38" spans="1:3" x14ac:dyDescent="0.25">
      <c r="A38" s="48"/>
      <c r="B38" s="55"/>
      <c r="C38" s="55"/>
    </row>
    <row r="39" spans="1:3" x14ac:dyDescent="0.25">
      <c r="A39" s="48"/>
      <c r="B39" s="55"/>
      <c r="C39" s="55"/>
    </row>
    <row r="40" spans="1:3" x14ac:dyDescent="0.25">
      <c r="A40" s="51" t="s">
        <v>141</v>
      </c>
      <c r="B40" s="56"/>
      <c r="C40" s="56"/>
    </row>
    <row r="41" spans="1:3" x14ac:dyDescent="0.25">
      <c r="A41" s="48" t="s">
        <v>163</v>
      </c>
      <c r="B41" s="55"/>
      <c r="C41" s="55"/>
    </row>
    <row r="42" spans="1:3" x14ac:dyDescent="0.25">
      <c r="A42" s="48"/>
      <c r="B42" s="55"/>
      <c r="C42" s="55"/>
    </row>
    <row r="43" spans="1:3" x14ac:dyDescent="0.25">
      <c r="A43" s="48"/>
      <c r="B43" s="55"/>
      <c r="C43" s="55"/>
    </row>
    <row r="44" spans="1:3" x14ac:dyDescent="0.25">
      <c r="A44" s="48"/>
      <c r="B44" s="55"/>
      <c r="C44" s="55"/>
    </row>
    <row r="45" spans="1:3" x14ac:dyDescent="0.25">
      <c r="A45" s="48"/>
      <c r="B45" s="55"/>
      <c r="C45" s="55"/>
    </row>
    <row r="46" spans="1:3" x14ac:dyDescent="0.25">
      <c r="A46" s="48"/>
      <c r="B46" s="55"/>
      <c r="C46" s="55"/>
    </row>
    <row r="47" spans="1:3" x14ac:dyDescent="0.25">
      <c r="A47" s="48"/>
      <c r="B47" s="55"/>
      <c r="C47" s="55"/>
    </row>
    <row r="48" spans="1:3" x14ac:dyDescent="0.25">
      <c r="A48" s="48"/>
      <c r="B48" s="55"/>
      <c r="C48" s="55"/>
    </row>
    <row r="49" spans="1:3" x14ac:dyDescent="0.25">
      <c r="A49" s="48"/>
      <c r="B49" s="55"/>
      <c r="C49" s="55"/>
    </row>
    <row r="50" spans="1:3" x14ac:dyDescent="0.25">
      <c r="A50" s="48"/>
      <c r="B50" s="55"/>
      <c r="C50" s="55"/>
    </row>
    <row r="51" spans="1:3" x14ac:dyDescent="0.25">
      <c r="A51" s="51" t="s">
        <v>141</v>
      </c>
      <c r="B51" s="56"/>
      <c r="C51" s="56"/>
    </row>
    <row r="52" spans="1:3" x14ac:dyDescent="0.25">
      <c r="A52" s="48"/>
      <c r="B52" s="55"/>
      <c r="C52" s="60"/>
    </row>
    <row r="53" spans="1:3" x14ac:dyDescent="0.25">
      <c r="A53" s="48"/>
      <c r="B53" s="55"/>
      <c r="C53" s="60"/>
    </row>
    <row r="54" spans="1:3" x14ac:dyDescent="0.25">
      <c r="A54" s="48"/>
      <c r="B54" s="55"/>
      <c r="C54" s="60"/>
    </row>
    <row r="55" spans="1:3" x14ac:dyDescent="0.25">
      <c r="A55" s="48"/>
      <c r="B55" s="55"/>
      <c r="C55" s="60"/>
    </row>
    <row r="56" spans="1:3" x14ac:dyDescent="0.25">
      <c r="A56" s="45" t="s">
        <v>164</v>
      </c>
      <c r="B56" s="54"/>
      <c r="C56" s="60"/>
    </row>
    <row r="57" spans="1:3" x14ac:dyDescent="0.25">
      <c r="A57" s="48"/>
      <c r="B57" s="55"/>
      <c r="C57" s="60"/>
    </row>
    <row r="58" spans="1:3" x14ac:dyDescent="0.25">
      <c r="A58" s="45" t="s">
        <v>165</v>
      </c>
      <c r="B58" s="54"/>
      <c r="C58" s="47"/>
    </row>
    <row r="59" spans="1:3" x14ac:dyDescent="0.25">
      <c r="A59" s="48"/>
      <c r="B59" s="55"/>
      <c r="C59" s="55"/>
    </row>
    <row r="60" spans="1:3" x14ac:dyDescent="0.25">
      <c r="A60" s="48"/>
      <c r="B60" s="55"/>
      <c r="C60" s="55"/>
    </row>
    <row r="61" spans="1:3" x14ac:dyDescent="0.25">
      <c r="A61" s="48"/>
      <c r="B61" s="55"/>
      <c r="C61" s="55"/>
    </row>
    <row r="62" spans="1:3" x14ac:dyDescent="0.25">
      <c r="A62" s="48"/>
      <c r="B62" s="55"/>
      <c r="C62" s="55"/>
    </row>
    <row r="63" spans="1:3" x14ac:dyDescent="0.25">
      <c r="A63" s="48"/>
      <c r="B63" s="55"/>
      <c r="C63" s="55"/>
    </row>
    <row r="64" spans="1:3" x14ac:dyDescent="0.25">
      <c r="A64" s="48"/>
      <c r="B64" s="55"/>
      <c r="C64" s="55"/>
    </row>
    <row r="65" spans="1:3" x14ac:dyDescent="0.25">
      <c r="A65" s="48"/>
      <c r="B65" s="55"/>
      <c r="C65" s="55"/>
    </row>
    <row r="66" spans="1:3" x14ac:dyDescent="0.25">
      <c r="A66" s="48"/>
      <c r="B66" s="55"/>
      <c r="C66" s="55"/>
    </row>
    <row r="67" spans="1:3" x14ac:dyDescent="0.25">
      <c r="A67" s="48"/>
      <c r="B67" s="55"/>
      <c r="C67" s="55"/>
    </row>
    <row r="68" spans="1:3" x14ac:dyDescent="0.25">
      <c r="A68" s="48"/>
      <c r="B68" s="55"/>
      <c r="C68" s="55"/>
    </row>
    <row r="69" spans="1:3" x14ac:dyDescent="0.25">
      <c r="A69" s="48"/>
      <c r="B69" s="55"/>
      <c r="C69" s="55"/>
    </row>
    <row r="70" spans="1:3" x14ac:dyDescent="0.25">
      <c r="A70" s="48"/>
      <c r="B70" s="55"/>
      <c r="C70" s="55"/>
    </row>
    <row r="71" spans="1:3" x14ac:dyDescent="0.25">
      <c r="A71" s="49"/>
      <c r="B71" s="57"/>
      <c r="C71" s="57"/>
    </row>
    <row r="72" spans="1:3" ht="25.5" x14ac:dyDescent="0.25">
      <c r="A72" s="42" t="s">
        <v>141</v>
      </c>
      <c r="B72" s="29" t="s">
        <v>142</v>
      </c>
      <c r="C72" s="29" t="s">
        <v>144</v>
      </c>
    </row>
    <row r="73" spans="1:3" x14ac:dyDescent="0.25">
      <c r="A73" s="45" t="s">
        <v>166</v>
      </c>
      <c r="B73" s="54"/>
      <c r="C73" s="54"/>
    </row>
    <row r="74" spans="1:3" x14ac:dyDescent="0.25">
      <c r="A74" s="49" t="s">
        <v>167</v>
      </c>
      <c r="B74" s="57"/>
      <c r="C74" s="49"/>
    </row>
    <row r="75" spans="1:3" x14ac:dyDescent="0.25">
      <c r="A75" s="49" t="s">
        <v>168</v>
      </c>
      <c r="B75" s="57"/>
      <c r="C75" s="49"/>
    </row>
    <row r="76" spans="1:3" x14ac:dyDescent="0.25">
      <c r="A76" s="49" t="s">
        <v>169</v>
      </c>
      <c r="B76" s="57"/>
      <c r="C76" s="49"/>
    </row>
    <row r="77" spans="1:3" x14ac:dyDescent="0.25">
      <c r="A77" s="49" t="s">
        <v>170</v>
      </c>
      <c r="B77" s="57"/>
      <c r="C77" s="49"/>
    </row>
    <row r="78" spans="1:3" x14ac:dyDescent="0.25">
      <c r="A78" s="49" t="s">
        <v>171</v>
      </c>
      <c r="B78" s="57"/>
      <c r="C78" s="49"/>
    </row>
    <row r="79" spans="1:3" x14ac:dyDescent="0.25">
      <c r="A79" s="49" t="s">
        <v>172</v>
      </c>
      <c r="B79" s="57"/>
      <c r="C79" s="49"/>
    </row>
    <row r="80" spans="1:3" x14ac:dyDescent="0.25">
      <c r="A80" s="58" t="s">
        <v>173</v>
      </c>
      <c r="B80" s="59"/>
      <c r="C80" s="58"/>
    </row>
    <row r="81" spans="1:3" x14ac:dyDescent="0.25">
      <c r="A81" s="49" t="s">
        <v>174</v>
      </c>
      <c r="B81" s="57"/>
      <c r="C81" s="49"/>
    </row>
    <row r="82" spans="1:3" x14ac:dyDescent="0.25">
      <c r="A82" s="49" t="s">
        <v>175</v>
      </c>
      <c r="B82" s="57"/>
      <c r="C82" s="49"/>
    </row>
    <row r="83" spans="1:3" x14ac:dyDescent="0.25">
      <c r="A83" s="58" t="s">
        <v>176</v>
      </c>
      <c r="B83" s="59"/>
      <c r="C83" s="58"/>
    </row>
    <row r="84" spans="1:3" x14ac:dyDescent="0.25">
      <c r="A84" s="49" t="s">
        <v>177</v>
      </c>
      <c r="B84" s="57"/>
      <c r="C84" s="49"/>
    </row>
    <row r="86" spans="1:3" ht="25.5" x14ac:dyDescent="0.25">
      <c r="A86" s="42" t="s">
        <v>141</v>
      </c>
      <c r="B86" s="29" t="s">
        <v>142</v>
      </c>
      <c r="C86" s="29" t="s">
        <v>144</v>
      </c>
    </row>
    <row r="87" spans="1:3" x14ac:dyDescent="0.25">
      <c r="A87" s="45" t="s">
        <v>178</v>
      </c>
      <c r="B87" s="54"/>
      <c r="C87" s="54"/>
    </row>
    <row r="88" spans="1:3" x14ac:dyDescent="0.25">
      <c r="A88" s="48"/>
      <c r="B88" s="55"/>
      <c r="C88" s="55"/>
    </row>
    <row r="89" spans="1:3" x14ac:dyDescent="0.25">
      <c r="A89" s="48"/>
      <c r="B89" s="55"/>
      <c r="C89" s="48"/>
    </row>
    <row r="90" spans="1:3" x14ac:dyDescent="0.25">
      <c r="A90" s="48"/>
      <c r="B90" s="55"/>
      <c r="C90" s="48"/>
    </row>
    <row r="91" spans="1:3" x14ac:dyDescent="0.25">
      <c r="A91" s="48"/>
      <c r="B91" s="55"/>
      <c r="C91" s="48"/>
    </row>
    <row r="92" spans="1:3" x14ac:dyDescent="0.25">
      <c r="A92" s="48"/>
      <c r="B92" s="55"/>
      <c r="C92" s="48"/>
    </row>
    <row r="93" spans="1:3" x14ac:dyDescent="0.25">
      <c r="A93" s="48"/>
      <c r="B93" s="55"/>
      <c r="C93" s="48"/>
    </row>
    <row r="94" spans="1:3" x14ac:dyDescent="0.25">
      <c r="A94" s="48"/>
      <c r="B94" s="55"/>
      <c r="C94" s="48"/>
    </row>
    <row r="95" spans="1:3" x14ac:dyDescent="0.25">
      <c r="A95" s="48"/>
      <c r="B95" s="55"/>
      <c r="C95" s="48"/>
    </row>
    <row r="96" spans="1:3" x14ac:dyDescent="0.25">
      <c r="A96" s="45" t="s">
        <v>179</v>
      </c>
      <c r="B96" s="54"/>
      <c r="C96" s="54"/>
    </row>
    <row r="97" spans="1:3" x14ac:dyDescent="0.25">
      <c r="A97" s="48"/>
      <c r="B97" s="55"/>
      <c r="C97" s="55"/>
    </row>
    <row r="98" spans="1:3" x14ac:dyDescent="0.25">
      <c r="A98" s="48"/>
      <c r="B98" s="55"/>
      <c r="C98" s="24"/>
    </row>
    <row r="100" spans="1:3" ht="25.5" x14ac:dyDescent="0.25">
      <c r="A100" s="42" t="s">
        <v>141</v>
      </c>
      <c r="B100" s="29" t="s">
        <v>142</v>
      </c>
      <c r="C100" s="29" t="s">
        <v>144</v>
      </c>
    </row>
    <row r="101" spans="1:3" x14ac:dyDescent="0.25">
      <c r="A101" s="45" t="s">
        <v>236</v>
      </c>
      <c r="B101" s="54"/>
      <c r="C101" s="54"/>
    </row>
    <row r="102" spans="1:3" x14ac:dyDescent="0.25">
      <c r="A102" s="48"/>
      <c r="B102" s="55"/>
      <c r="C102" s="55"/>
    </row>
    <row r="103" spans="1:3" x14ac:dyDescent="0.25">
      <c r="A103" s="48"/>
      <c r="B103" s="55"/>
      <c r="C103" s="55"/>
    </row>
    <row r="104" spans="1:3" x14ac:dyDescent="0.25">
      <c r="A104" s="48"/>
      <c r="B104" s="55"/>
      <c r="C104" s="55"/>
    </row>
    <row r="105" spans="1:3" x14ac:dyDescent="0.25">
      <c r="A105" s="48"/>
      <c r="B105" s="55"/>
      <c r="C105" s="55"/>
    </row>
    <row r="106" spans="1:3" x14ac:dyDescent="0.25">
      <c r="A106" s="48"/>
      <c r="B106" s="55"/>
      <c r="C106" s="55"/>
    </row>
    <row r="107" spans="1:3" x14ac:dyDescent="0.25">
      <c r="A107" s="48"/>
      <c r="B107" s="55"/>
      <c r="C107" s="55"/>
    </row>
    <row r="108" spans="1:3" x14ac:dyDescent="0.25">
      <c r="A108" s="48"/>
      <c r="B108" s="55"/>
      <c r="C108" s="55"/>
    </row>
    <row r="109" spans="1:3" x14ac:dyDescent="0.25">
      <c r="B109" s="57"/>
      <c r="C109" s="57"/>
    </row>
    <row r="111" spans="1:3" ht="25.5" x14ac:dyDescent="0.25">
      <c r="A111" s="42" t="s">
        <v>141</v>
      </c>
      <c r="B111" s="29" t="s">
        <v>180</v>
      </c>
      <c r="C111" s="29" t="s">
        <v>181</v>
      </c>
    </row>
    <row r="112" spans="1:3" x14ac:dyDescent="0.25">
      <c r="A112" s="45" t="s">
        <v>16</v>
      </c>
      <c r="B112" s="47"/>
      <c r="C112" s="47"/>
    </row>
    <row r="113" spans="1:3" x14ac:dyDescent="0.25">
      <c r="A113" s="45" t="s">
        <v>182</v>
      </c>
      <c r="B113" s="47"/>
      <c r="C113" s="47"/>
    </row>
    <row r="114" spans="1:3" x14ac:dyDescent="0.25">
      <c r="A114" s="48" t="s">
        <v>183</v>
      </c>
      <c r="B114" s="55"/>
      <c r="C114" s="55"/>
    </row>
    <row r="115" spans="1:3" x14ac:dyDescent="0.25">
      <c r="A115" s="45" t="s">
        <v>184</v>
      </c>
      <c r="B115" s="47"/>
      <c r="C115" s="47"/>
    </row>
    <row r="116" spans="1:3" x14ac:dyDescent="0.25">
      <c r="A116" s="45" t="s">
        <v>185</v>
      </c>
      <c r="B116" s="47"/>
      <c r="C116" s="47"/>
    </row>
    <row r="117" spans="1:3" x14ac:dyDescent="0.25">
      <c r="A117" s="48" t="s">
        <v>237</v>
      </c>
      <c r="B117" s="55"/>
      <c r="C117" s="55"/>
    </row>
    <row r="118" spans="1:3" x14ac:dyDescent="0.25">
      <c r="A118" s="48" t="s">
        <v>238</v>
      </c>
      <c r="B118" s="55"/>
      <c r="C118" s="55"/>
    </row>
    <row r="119" spans="1:3" x14ac:dyDescent="0.25">
      <c r="A119" s="45" t="s">
        <v>186</v>
      </c>
      <c r="B119" s="47"/>
      <c r="C119" s="47"/>
    </row>
    <row r="120" spans="1:3" x14ac:dyDescent="0.25">
      <c r="A120" s="48" t="s">
        <v>186</v>
      </c>
      <c r="B120" s="55"/>
      <c r="C120" s="55"/>
    </row>
    <row r="121" spans="1:3" x14ac:dyDescent="0.25">
      <c r="A121" s="45" t="s">
        <v>187</v>
      </c>
      <c r="B121" s="47"/>
      <c r="C121" s="47"/>
    </row>
    <row r="122" spans="1:3" x14ac:dyDescent="0.25">
      <c r="A122" s="45" t="s">
        <v>188</v>
      </c>
      <c r="B122" s="55"/>
      <c r="C122" s="55"/>
    </row>
    <row r="124" spans="1:3" ht="25.5" x14ac:dyDescent="0.25">
      <c r="A124" s="42" t="s">
        <v>141</v>
      </c>
      <c r="B124" s="29" t="s">
        <v>180</v>
      </c>
      <c r="C124" s="29" t="s">
        <v>181</v>
      </c>
    </row>
    <row r="125" spans="1:3" x14ac:dyDescent="0.25">
      <c r="A125" s="45" t="s">
        <v>189</v>
      </c>
      <c r="B125" s="54"/>
      <c r="C125" s="54"/>
    </row>
    <row r="126" spans="1:3" x14ac:dyDescent="0.25">
      <c r="A126" s="48" t="s">
        <v>190</v>
      </c>
      <c r="B126" s="55"/>
      <c r="C126" s="55"/>
    </row>
    <row r="127" spans="1:3" x14ac:dyDescent="0.25">
      <c r="A127" s="48"/>
      <c r="B127" s="55"/>
      <c r="C127" s="55"/>
    </row>
    <row r="128" spans="1:3" x14ac:dyDescent="0.25">
      <c r="A128" s="45" t="s">
        <v>191</v>
      </c>
      <c r="B128" s="54"/>
      <c r="C128" s="54"/>
    </row>
    <row r="129" spans="1:3" x14ac:dyDescent="0.25">
      <c r="A129" s="48"/>
      <c r="B129" s="55"/>
      <c r="C129" s="55"/>
    </row>
    <row r="130" spans="1:3" x14ac:dyDescent="0.25">
      <c r="A130" s="48"/>
      <c r="B130" s="55"/>
      <c r="C130" s="55"/>
    </row>
    <row r="131" spans="1:3" x14ac:dyDescent="0.25">
      <c r="A131" s="48"/>
      <c r="B131" s="55"/>
      <c r="C131" s="55"/>
    </row>
    <row r="132" spans="1:3" x14ac:dyDescent="0.25">
      <c r="A132" s="48"/>
      <c r="B132" s="55"/>
      <c r="C132" s="55"/>
    </row>
    <row r="133" spans="1:3" x14ac:dyDescent="0.25">
      <c r="A133" s="48"/>
      <c r="B133" s="55"/>
      <c r="C133" s="55"/>
    </row>
    <row r="134" spans="1:3" x14ac:dyDescent="0.25">
      <c r="A134" s="48"/>
      <c r="B134" s="55"/>
      <c r="C134" s="55"/>
    </row>
    <row r="135" spans="1:3" x14ac:dyDescent="0.25">
      <c r="A135" s="45" t="s">
        <v>192</v>
      </c>
      <c r="B135" s="54"/>
      <c r="C135" s="54"/>
    </row>
    <row r="136" spans="1:3" x14ac:dyDescent="0.25">
      <c r="A136" s="45" t="s">
        <v>193</v>
      </c>
      <c r="B136" s="54"/>
      <c r="C136" s="46"/>
    </row>
    <row r="137" spans="1:3" x14ac:dyDescent="0.25">
      <c r="A137" s="48" t="s">
        <v>194</v>
      </c>
      <c r="B137" s="54"/>
      <c r="C137" s="54"/>
    </row>
    <row r="138" spans="1:3" x14ac:dyDescent="0.25">
      <c r="A138" s="48"/>
      <c r="B138" s="55"/>
      <c r="C138" s="55"/>
    </row>
    <row r="139" spans="1:3" x14ac:dyDescent="0.25">
      <c r="A139" s="48" t="s">
        <v>195</v>
      </c>
      <c r="B139" s="55"/>
      <c r="C139" s="55"/>
    </row>
    <row r="141" spans="1:3" ht="25.5" x14ac:dyDescent="0.25">
      <c r="A141" s="42" t="s">
        <v>141</v>
      </c>
      <c r="B141" s="29" t="s">
        <v>180</v>
      </c>
      <c r="C141" s="29" t="s">
        <v>181</v>
      </c>
    </row>
    <row r="142" spans="1:3" x14ac:dyDescent="0.25">
      <c r="A142" s="45" t="s">
        <v>196</v>
      </c>
      <c r="B142" s="54"/>
      <c r="C142" s="47"/>
    </row>
    <row r="143" spans="1:3" x14ac:dyDescent="0.25">
      <c r="A143" s="48" t="s">
        <v>197</v>
      </c>
      <c r="B143" s="55"/>
      <c r="C143" s="48"/>
    </row>
    <row r="144" spans="1:3" x14ac:dyDescent="0.25">
      <c r="A144" s="48" t="s">
        <v>198</v>
      </c>
      <c r="B144" s="55"/>
      <c r="C144" s="48"/>
    </row>
    <row r="145" spans="1:3" x14ac:dyDescent="0.25">
      <c r="A145" s="48" t="s">
        <v>199</v>
      </c>
      <c r="B145" s="55"/>
      <c r="C145" s="48"/>
    </row>
    <row r="146" spans="1:3" x14ac:dyDescent="0.25">
      <c r="A146" s="48" t="s">
        <v>200</v>
      </c>
      <c r="B146" s="55"/>
      <c r="C146" s="48"/>
    </row>
    <row r="147" spans="1:3" x14ac:dyDescent="0.25">
      <c r="A147" s="48" t="s">
        <v>201</v>
      </c>
      <c r="B147" s="55"/>
      <c r="C147" s="48"/>
    </row>
    <row r="148" spans="1:3" x14ac:dyDescent="0.25">
      <c r="A148" s="48" t="s">
        <v>202</v>
      </c>
      <c r="B148" s="55"/>
      <c r="C148" s="48"/>
    </row>
    <row r="149" spans="1:3" x14ac:dyDescent="0.25">
      <c r="A149" s="48" t="s">
        <v>203</v>
      </c>
      <c r="B149" s="55"/>
      <c r="C149" s="48"/>
    </row>
    <row r="150" spans="1:3" x14ac:dyDescent="0.25">
      <c r="A150" s="48" t="s">
        <v>204</v>
      </c>
      <c r="B150" s="55"/>
      <c r="C150" s="48"/>
    </row>
    <row r="151" spans="1:3" x14ac:dyDescent="0.25">
      <c r="A151" s="48" t="s">
        <v>205</v>
      </c>
      <c r="B151" s="55"/>
      <c r="C151" s="48"/>
    </row>
    <row r="152" spans="1:3" x14ac:dyDescent="0.25">
      <c r="A152" s="48" t="s">
        <v>206</v>
      </c>
      <c r="B152" s="55"/>
      <c r="C152" s="48"/>
    </row>
    <row r="153" spans="1:3" x14ac:dyDescent="0.25">
      <c r="A153" s="48" t="s">
        <v>207</v>
      </c>
      <c r="B153" s="55"/>
      <c r="C153" s="48"/>
    </row>
    <row r="154" spans="1:3" x14ac:dyDescent="0.25">
      <c r="A154" s="48" t="s">
        <v>208</v>
      </c>
      <c r="B154" s="55"/>
      <c r="C154" s="55"/>
    </row>
    <row r="155" spans="1:3" x14ac:dyDescent="0.25">
      <c r="A155" s="48" t="s">
        <v>209</v>
      </c>
      <c r="B155" s="55"/>
      <c r="C155" s="55"/>
    </row>
    <row r="156" spans="1:3" x14ac:dyDescent="0.25">
      <c r="A156" s="45" t="s">
        <v>210</v>
      </c>
      <c r="B156" s="54"/>
      <c r="C156" s="47"/>
    </row>
    <row r="157" spans="1:3" x14ac:dyDescent="0.25">
      <c r="A157" s="48" t="s">
        <v>211</v>
      </c>
      <c r="B157" s="55"/>
      <c r="C157" s="55"/>
    </row>
    <row r="158" spans="1:3" x14ac:dyDescent="0.25">
      <c r="A158" s="48" t="s">
        <v>212</v>
      </c>
      <c r="B158" s="55"/>
      <c r="C158" s="55"/>
    </row>
    <row r="159" spans="1:3" x14ac:dyDescent="0.25">
      <c r="A159" s="48" t="s">
        <v>213</v>
      </c>
      <c r="B159" s="55"/>
      <c r="C159" s="55"/>
    </row>
    <row r="160" spans="1:3" x14ac:dyDescent="0.25">
      <c r="A160" s="48" t="s">
        <v>214</v>
      </c>
      <c r="B160" s="55"/>
      <c r="C160" s="55"/>
    </row>
    <row r="161" spans="1:3" x14ac:dyDescent="0.25">
      <c r="A161" s="48" t="s">
        <v>215</v>
      </c>
      <c r="B161" s="55"/>
      <c r="C161" s="55"/>
    </row>
    <row r="162" spans="1:3" x14ac:dyDescent="0.25">
      <c r="A162" s="48" t="s">
        <v>216</v>
      </c>
      <c r="B162" s="55"/>
      <c r="C162" s="55"/>
    </row>
    <row r="163" spans="1:3" x14ac:dyDescent="0.25">
      <c r="A163" s="49" t="s">
        <v>217</v>
      </c>
      <c r="B163" s="57"/>
      <c r="C163" s="49"/>
    </row>
    <row r="165" spans="1:3" ht="25.5" x14ac:dyDescent="0.25">
      <c r="A165" s="42" t="s">
        <v>141</v>
      </c>
      <c r="B165" s="29" t="s">
        <v>180</v>
      </c>
      <c r="C165" s="29" t="s">
        <v>181</v>
      </c>
    </row>
    <row r="166" spans="1:3" x14ac:dyDescent="0.25">
      <c r="A166" s="45" t="s">
        <v>218</v>
      </c>
      <c r="B166" s="54"/>
      <c r="C166" s="54"/>
    </row>
    <row r="167" spans="1:3" x14ac:dyDescent="0.25">
      <c r="A167" s="48"/>
      <c r="B167" s="55"/>
      <c r="C167" s="55"/>
    </row>
    <row r="168" spans="1:3" x14ac:dyDescent="0.25">
      <c r="A168" s="48"/>
      <c r="B168" s="55"/>
      <c r="C168" s="55"/>
    </row>
    <row r="169" spans="1:3" x14ac:dyDescent="0.25">
      <c r="A169" s="48"/>
      <c r="B169" s="55"/>
      <c r="C169" s="55"/>
    </row>
    <row r="170" spans="1:3" x14ac:dyDescent="0.25">
      <c r="A170" s="48"/>
      <c r="B170" s="55"/>
      <c r="C170" s="55"/>
    </row>
    <row r="171" spans="1:3" x14ac:dyDescent="0.25">
      <c r="A171" s="48"/>
      <c r="B171" s="55"/>
      <c r="C171" s="55"/>
    </row>
    <row r="172" spans="1:3" x14ac:dyDescent="0.25">
      <c r="A172" s="48"/>
      <c r="B172" s="55"/>
      <c r="C172" s="55"/>
    </row>
    <row r="174" spans="1:3" x14ac:dyDescent="0.25">
      <c r="A174" s="42" t="s">
        <v>141</v>
      </c>
      <c r="B174" s="42" t="s">
        <v>219</v>
      </c>
      <c r="C174" s="43" t="s">
        <v>235</v>
      </c>
    </row>
    <row r="175" spans="1:3" x14ac:dyDescent="0.25">
      <c r="A175" s="50" t="s">
        <v>232</v>
      </c>
      <c r="B175" s="50"/>
      <c r="C175" s="52">
        <v>4309396.45</v>
      </c>
    </row>
    <row r="176" spans="1:3" x14ac:dyDescent="0.25">
      <c r="A176" s="50" t="s">
        <v>221</v>
      </c>
      <c r="B176" s="50"/>
      <c r="C176" s="47">
        <f>+B177</f>
        <v>4309396.45</v>
      </c>
    </row>
    <row r="177" spans="1:3" x14ac:dyDescent="0.25">
      <c r="A177" s="53" t="s">
        <v>222</v>
      </c>
      <c r="B177" s="46">
        <v>4309396.45</v>
      </c>
      <c r="C177" s="47"/>
    </row>
    <row r="178" spans="1:3" x14ac:dyDescent="0.25">
      <c r="A178" s="50" t="s">
        <v>233</v>
      </c>
      <c r="B178" s="47"/>
      <c r="C178" s="47">
        <f>+C175-C176</f>
        <v>0</v>
      </c>
    </row>
    <row r="179" spans="1:3" x14ac:dyDescent="0.25">
      <c r="A179" s="53"/>
      <c r="B179" s="46"/>
      <c r="C179" s="47"/>
    </row>
    <row r="180" spans="1:3" x14ac:dyDescent="0.25">
      <c r="A180" s="50" t="s">
        <v>231</v>
      </c>
      <c r="B180" s="47"/>
      <c r="C180" s="52">
        <v>34317778.630000003</v>
      </c>
    </row>
    <row r="181" spans="1:3" x14ac:dyDescent="0.25">
      <c r="A181" s="50" t="s">
        <v>221</v>
      </c>
      <c r="B181" s="50"/>
      <c r="C181" s="47">
        <f>SUM(B182:B189)</f>
        <v>19410906</v>
      </c>
    </row>
    <row r="182" spans="1:3" x14ac:dyDescent="0.25">
      <c r="A182" s="53" t="s">
        <v>222</v>
      </c>
      <c r="B182" s="46">
        <v>8750000</v>
      </c>
      <c r="C182" s="47"/>
    </row>
    <row r="183" spans="1:3" x14ac:dyDescent="0.25">
      <c r="A183" s="53" t="s">
        <v>223</v>
      </c>
      <c r="B183" s="46">
        <v>1664631</v>
      </c>
      <c r="C183" s="47"/>
    </row>
    <row r="184" spans="1:3" x14ac:dyDescent="0.25">
      <c r="A184" s="53" t="s">
        <v>224</v>
      </c>
      <c r="B184" s="46">
        <v>2086004</v>
      </c>
      <c r="C184" s="47"/>
    </row>
    <row r="185" spans="1:3" x14ac:dyDescent="0.25">
      <c r="A185" s="53" t="s">
        <v>225</v>
      </c>
      <c r="B185" s="46">
        <v>1532716</v>
      </c>
      <c r="C185" s="47"/>
    </row>
    <row r="186" spans="1:3" x14ac:dyDescent="0.25">
      <c r="A186" s="53" t="s">
        <v>226</v>
      </c>
      <c r="B186" s="46">
        <v>1582317</v>
      </c>
      <c r="C186" s="47"/>
    </row>
    <row r="187" spans="1:3" x14ac:dyDescent="0.25">
      <c r="A187" s="53" t="s">
        <v>227</v>
      </c>
      <c r="B187" s="46">
        <v>3000000</v>
      </c>
      <c r="C187" s="44"/>
    </row>
    <row r="188" spans="1:3" x14ac:dyDescent="0.25">
      <c r="A188" s="53" t="s">
        <v>228</v>
      </c>
      <c r="B188" s="46">
        <v>227986</v>
      </c>
      <c r="C188" s="44"/>
    </row>
    <row r="189" spans="1:3" x14ac:dyDescent="0.25">
      <c r="A189" s="53" t="s">
        <v>229</v>
      </c>
      <c r="B189" s="46">
        <v>567252</v>
      </c>
      <c r="C189" s="44"/>
    </row>
    <row r="190" spans="1:3" x14ac:dyDescent="0.25">
      <c r="A190" s="53"/>
      <c r="B190" s="46"/>
      <c r="C190" s="44"/>
    </row>
    <row r="191" spans="1:3" x14ac:dyDescent="0.25">
      <c r="A191" s="45" t="s">
        <v>234</v>
      </c>
      <c r="B191" s="45"/>
      <c r="C191" s="47">
        <f>+C180-C181</f>
        <v>14906872.630000003</v>
      </c>
    </row>
    <row r="194" spans="1:2" x14ac:dyDescent="0.25">
      <c r="A194" s="50" t="s">
        <v>220</v>
      </c>
      <c r="B194" s="5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SITUAC FINANCIERA</vt:lpstr>
      <vt:lpstr>ESTADO DE RESULTADOS</vt:lpstr>
      <vt:lpstr>FLUJO DE EFECTIVO</vt:lpstr>
      <vt:lpstr>CAMBIOS EN EL PATRIMONIO</vt:lpstr>
      <vt:lpstr>MARCO NORMATIVO</vt:lpstr>
      <vt:lpstr>BASE NOTA EFECTIVO</vt:lpstr>
      <vt:lpstr>BASE NOTAS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 de Windows</cp:lastModifiedBy>
  <cp:lastPrinted>2017-05-12T18:01:06Z</cp:lastPrinted>
  <dcterms:created xsi:type="dcterms:W3CDTF">2017-01-13T00:09:09Z</dcterms:created>
  <dcterms:modified xsi:type="dcterms:W3CDTF">2019-03-22T02:33:45Z</dcterms:modified>
</cp:coreProperties>
</file>